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45"/>
  </bookViews>
  <sheets>
    <sheet name="Estadística General" sheetId="4" r:id="rId1"/>
    <sheet name="Datos Abiertos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26" i="4" l="1"/>
  <c r="N26" i="4"/>
  <c r="R52" i="4"/>
  <c r="R51" i="4"/>
  <c r="N52" i="4"/>
  <c r="S52" i="4" s="1"/>
  <c r="N51" i="4"/>
  <c r="S51" i="4" s="1"/>
  <c r="S26" i="4" l="1"/>
  <c r="Q43" i="4"/>
  <c r="P43" i="4"/>
  <c r="O43" i="4"/>
  <c r="M43" i="4"/>
  <c r="L43" i="4"/>
  <c r="K43" i="4"/>
  <c r="I43" i="4"/>
  <c r="H43" i="4"/>
  <c r="G43" i="4"/>
  <c r="E43" i="4"/>
  <c r="D43" i="4"/>
  <c r="C43" i="4"/>
  <c r="R67" i="5"/>
  <c r="N67" i="5"/>
  <c r="J67" i="5"/>
  <c r="F67" i="5"/>
  <c r="R66" i="5"/>
  <c r="N66" i="5"/>
  <c r="J66" i="5"/>
  <c r="F66" i="5"/>
  <c r="R65" i="5"/>
  <c r="N65" i="5"/>
  <c r="J65" i="5"/>
  <c r="F65" i="5"/>
  <c r="R64" i="5"/>
  <c r="N64" i="5"/>
  <c r="J64" i="5"/>
  <c r="F64" i="5"/>
  <c r="R63" i="5"/>
  <c r="N63" i="5"/>
  <c r="J63" i="5"/>
  <c r="F63" i="5"/>
  <c r="R62" i="5"/>
  <c r="N62" i="5"/>
  <c r="J62" i="5"/>
  <c r="F62" i="5"/>
  <c r="R61" i="5"/>
  <c r="N61" i="5"/>
  <c r="J61" i="5"/>
  <c r="F61" i="5"/>
  <c r="R60" i="5"/>
  <c r="N60" i="5"/>
  <c r="J60" i="5"/>
  <c r="F60" i="5"/>
  <c r="R59" i="5"/>
  <c r="N59" i="5"/>
  <c r="J59" i="5"/>
  <c r="F59" i="5"/>
  <c r="R58" i="5"/>
  <c r="N58" i="5"/>
  <c r="J58" i="5"/>
  <c r="F58" i="5"/>
  <c r="R57" i="5"/>
  <c r="N57" i="5"/>
  <c r="J57" i="5"/>
  <c r="F57" i="5"/>
  <c r="R56" i="5"/>
  <c r="N56" i="5"/>
  <c r="J56" i="5"/>
  <c r="F56" i="5"/>
  <c r="R55" i="5"/>
  <c r="N55" i="5"/>
  <c r="J55" i="5"/>
  <c r="F55" i="5"/>
  <c r="R54" i="5"/>
  <c r="N54" i="5"/>
  <c r="J54" i="5"/>
  <c r="F54" i="5"/>
  <c r="R53" i="5"/>
  <c r="N53" i="5"/>
  <c r="J53" i="5"/>
  <c r="F53" i="5"/>
  <c r="R52" i="5"/>
  <c r="N52" i="5"/>
  <c r="J52" i="5"/>
  <c r="F52" i="5"/>
  <c r="R51" i="5"/>
  <c r="N51" i="5"/>
  <c r="J51" i="5"/>
  <c r="F51" i="5"/>
  <c r="R50" i="5"/>
  <c r="N50" i="5"/>
  <c r="J50" i="5"/>
  <c r="F50" i="5"/>
  <c r="R49" i="5"/>
  <c r="N49" i="5"/>
  <c r="J49" i="5"/>
  <c r="F49" i="5"/>
  <c r="R48" i="5"/>
  <c r="N48" i="5"/>
  <c r="J48" i="5"/>
  <c r="F48" i="5"/>
  <c r="R47" i="5"/>
  <c r="N47" i="5"/>
  <c r="J47" i="5"/>
  <c r="F47" i="5"/>
  <c r="R46" i="5"/>
  <c r="N46" i="5"/>
  <c r="J46" i="5"/>
  <c r="F46" i="5"/>
  <c r="R45" i="5"/>
  <c r="N45" i="5"/>
  <c r="J45" i="5"/>
  <c r="F45" i="5"/>
  <c r="R44" i="5"/>
  <c r="N44" i="5"/>
  <c r="J44" i="5"/>
  <c r="F44" i="5"/>
  <c r="R43" i="5"/>
  <c r="N43" i="5"/>
  <c r="J43" i="5"/>
  <c r="F43" i="5"/>
  <c r="R42" i="5"/>
  <c r="N42" i="5"/>
  <c r="J42" i="5"/>
  <c r="F42" i="5"/>
  <c r="R41" i="5"/>
  <c r="N41" i="5"/>
  <c r="J41" i="5"/>
  <c r="F41" i="5"/>
  <c r="R40" i="5"/>
  <c r="N40" i="5"/>
  <c r="J40" i="5"/>
  <c r="F40" i="5"/>
  <c r="R39" i="5"/>
  <c r="N39" i="5"/>
  <c r="J39" i="5"/>
  <c r="F39" i="5"/>
  <c r="R38" i="5"/>
  <c r="N38" i="5"/>
  <c r="J38" i="5"/>
  <c r="F38" i="5"/>
  <c r="R37" i="5"/>
  <c r="N37" i="5"/>
  <c r="J37" i="5"/>
  <c r="F37" i="5"/>
  <c r="R36" i="5"/>
  <c r="N36" i="5"/>
  <c r="J36" i="5"/>
  <c r="F36" i="5"/>
  <c r="R35" i="5"/>
  <c r="N35" i="5"/>
  <c r="J35" i="5"/>
  <c r="F35" i="5"/>
  <c r="R34" i="5"/>
  <c r="N34" i="5"/>
  <c r="J34" i="5"/>
  <c r="F34" i="5"/>
  <c r="R33" i="5"/>
  <c r="N33" i="5"/>
  <c r="J33" i="5"/>
  <c r="F33" i="5"/>
  <c r="N32" i="5"/>
  <c r="S32" i="5" s="1"/>
  <c r="R31" i="5"/>
  <c r="N31" i="5"/>
  <c r="J31" i="5"/>
  <c r="R30" i="5"/>
  <c r="N30" i="5"/>
  <c r="J30" i="5"/>
  <c r="F30" i="5"/>
  <c r="N29" i="5"/>
  <c r="S29" i="5" s="1"/>
  <c r="R28" i="5"/>
  <c r="N28" i="5"/>
  <c r="J28" i="5"/>
  <c r="F28" i="5"/>
  <c r="R27" i="5"/>
  <c r="N27" i="5"/>
  <c r="J27" i="5"/>
  <c r="F27" i="5"/>
  <c r="R26" i="5"/>
  <c r="N26" i="5"/>
  <c r="J26" i="5"/>
  <c r="F26" i="5"/>
  <c r="R25" i="5"/>
  <c r="N25" i="5"/>
  <c r="J25" i="5"/>
  <c r="F25" i="5"/>
  <c r="R24" i="5"/>
  <c r="N24" i="5"/>
  <c r="J24" i="5"/>
  <c r="F24" i="5"/>
  <c r="R23" i="5"/>
  <c r="N23" i="5"/>
  <c r="J23" i="5"/>
  <c r="F23" i="5"/>
  <c r="R22" i="5"/>
  <c r="N22" i="5"/>
  <c r="J22" i="5"/>
  <c r="F22" i="5"/>
  <c r="R21" i="5"/>
  <c r="N21" i="5"/>
  <c r="J21" i="5"/>
  <c r="F21" i="5"/>
  <c r="R20" i="5"/>
  <c r="N20" i="5"/>
  <c r="J20" i="5"/>
  <c r="F20" i="5"/>
  <c r="R19" i="5"/>
  <c r="N19" i="5"/>
  <c r="J19" i="5"/>
  <c r="F19" i="5"/>
  <c r="R18" i="5"/>
  <c r="N18" i="5"/>
  <c r="J18" i="5"/>
  <c r="F18" i="5"/>
  <c r="R14" i="5"/>
  <c r="N14" i="5"/>
  <c r="J14" i="5"/>
  <c r="F14" i="5"/>
  <c r="R13" i="5"/>
  <c r="N13" i="5"/>
  <c r="J13" i="5"/>
  <c r="F13" i="5"/>
  <c r="R12" i="5"/>
  <c r="N12" i="5"/>
  <c r="J12" i="5"/>
  <c r="F12" i="5"/>
  <c r="R11" i="5"/>
  <c r="N11" i="5"/>
  <c r="J11" i="5"/>
  <c r="F11" i="5"/>
  <c r="R10" i="5"/>
  <c r="N10" i="5"/>
  <c r="J10" i="5"/>
  <c r="F10" i="5"/>
  <c r="R9" i="5"/>
  <c r="N9" i="5"/>
  <c r="J9" i="5"/>
  <c r="F9" i="5"/>
  <c r="R8" i="5"/>
  <c r="N8" i="5"/>
  <c r="J8" i="5"/>
  <c r="F8" i="5"/>
  <c r="N15" i="5" l="1"/>
  <c r="J15" i="5"/>
  <c r="S59" i="5"/>
  <c r="S67" i="5"/>
  <c r="S63" i="5"/>
  <c r="S55" i="5"/>
  <c r="S51" i="5"/>
  <c r="S47" i="5"/>
  <c r="S43" i="5"/>
  <c r="S39" i="5"/>
  <c r="S35" i="5"/>
  <c r="F68" i="5"/>
  <c r="F15" i="5"/>
  <c r="S36" i="5"/>
  <c r="S37" i="5"/>
  <c r="S38" i="5"/>
  <c r="S40" i="5"/>
  <c r="S41" i="5"/>
  <c r="S44" i="5"/>
  <c r="S45" i="5"/>
  <c r="S46" i="5"/>
  <c r="S48" i="5"/>
  <c r="S49" i="5"/>
  <c r="S50" i="5"/>
  <c r="S52" i="5"/>
  <c r="S53" i="5"/>
  <c r="S54" i="5"/>
  <c r="S56" i="5"/>
  <c r="S57" i="5"/>
  <c r="S58" i="5"/>
  <c r="S60" i="5"/>
  <c r="S61" i="5"/>
  <c r="S62" i="5"/>
  <c r="S64" i="5"/>
  <c r="S65" i="5"/>
  <c r="S66" i="5"/>
  <c r="R68" i="5"/>
  <c r="N68" i="5"/>
  <c r="S30" i="5"/>
  <c r="S33" i="5"/>
  <c r="S34" i="5"/>
  <c r="S42" i="5"/>
  <c r="J68" i="5"/>
  <c r="S20" i="5"/>
  <c r="S22" i="5"/>
  <c r="S24" i="5"/>
  <c r="S26" i="5"/>
  <c r="S28" i="5"/>
  <c r="S31" i="5"/>
  <c r="S21" i="5"/>
  <c r="S23" i="5"/>
  <c r="S25" i="5"/>
  <c r="S27" i="5"/>
  <c r="R15" i="5"/>
  <c r="S9" i="5"/>
  <c r="S11" i="5"/>
  <c r="S14" i="5"/>
  <c r="S10" i="5"/>
  <c r="S12" i="5"/>
  <c r="S13" i="5"/>
  <c r="S8" i="5"/>
  <c r="S18" i="5"/>
  <c r="S19" i="5"/>
  <c r="S15" i="5" l="1"/>
  <c r="S68" i="5"/>
  <c r="J14" i="4" l="1"/>
  <c r="J54" i="4" l="1"/>
  <c r="R40" i="4"/>
  <c r="N40" i="4"/>
  <c r="R46" i="4"/>
  <c r="N46" i="4"/>
  <c r="J40" i="4"/>
  <c r="J46" i="4"/>
  <c r="F40" i="4" l="1"/>
  <c r="S40" i="4" s="1"/>
  <c r="F46" i="4"/>
  <c r="S46" i="4" s="1"/>
  <c r="F41" i="4" l="1"/>
  <c r="F42" i="4"/>
  <c r="F43" i="4"/>
  <c r="F54" i="4"/>
  <c r="F45" i="4"/>
  <c r="F50" i="4"/>
  <c r="F57" i="4"/>
  <c r="F39" i="4"/>
  <c r="F56" i="4"/>
  <c r="F44" i="4"/>
  <c r="F55" i="4"/>
  <c r="F49" i="4"/>
  <c r="F58" i="4"/>
  <c r="F53" i="4"/>
  <c r="F47" i="4"/>
  <c r="F48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7" i="4"/>
  <c r="F28" i="4"/>
  <c r="F29" i="4"/>
  <c r="F30" i="4"/>
  <c r="F31" i="4"/>
  <c r="F32" i="4"/>
  <c r="F33" i="4"/>
  <c r="F34" i="4"/>
  <c r="F35" i="4"/>
  <c r="F36" i="4"/>
  <c r="F7" i="4"/>
  <c r="G37" i="4"/>
  <c r="D37" i="4"/>
  <c r="E37" i="4"/>
  <c r="H37" i="4"/>
  <c r="I37" i="4"/>
  <c r="K37" i="4"/>
  <c r="L37" i="4"/>
  <c r="M37" i="4"/>
  <c r="O37" i="4"/>
  <c r="P37" i="4"/>
  <c r="Q37" i="4"/>
  <c r="C37" i="4"/>
  <c r="R56" i="4"/>
  <c r="N56" i="4"/>
  <c r="N35" i="4"/>
  <c r="N34" i="4"/>
  <c r="J33" i="4"/>
  <c r="R34" i="4"/>
  <c r="R33" i="4"/>
  <c r="R32" i="4"/>
  <c r="N32" i="4"/>
  <c r="N33" i="4"/>
  <c r="J13" i="4"/>
  <c r="J12" i="4"/>
  <c r="J11" i="4"/>
  <c r="J10" i="4"/>
  <c r="J9" i="4"/>
  <c r="J8" i="4"/>
  <c r="J34" i="4"/>
  <c r="J32" i="4"/>
  <c r="J41" i="4"/>
  <c r="N41" i="4"/>
  <c r="R41" i="4"/>
  <c r="R42" i="4"/>
  <c r="R43" i="4"/>
  <c r="N43" i="4"/>
  <c r="J43" i="4"/>
  <c r="N42" i="4"/>
  <c r="J42" i="4"/>
  <c r="N54" i="4"/>
  <c r="J56" i="4"/>
  <c r="R55" i="4"/>
  <c r="N55" i="4"/>
  <c r="J55" i="4"/>
  <c r="R54" i="4"/>
  <c r="F37" i="4" l="1"/>
  <c r="J7" i="4"/>
  <c r="S41" i="4"/>
  <c r="S43" i="4"/>
  <c r="S42" i="4"/>
  <c r="S34" i="4"/>
  <c r="S33" i="4"/>
  <c r="S55" i="4"/>
  <c r="S56" i="4"/>
  <c r="S32" i="4"/>
  <c r="R58" i="4"/>
  <c r="N58" i="4"/>
  <c r="J58" i="4"/>
  <c r="R57" i="4"/>
  <c r="N57" i="4"/>
  <c r="J57" i="4"/>
  <c r="R53" i="4"/>
  <c r="N53" i="4"/>
  <c r="J53" i="4"/>
  <c r="R50" i="4"/>
  <c r="N50" i="4"/>
  <c r="J50" i="4"/>
  <c r="R49" i="4"/>
  <c r="N49" i="4"/>
  <c r="J49" i="4"/>
  <c r="R48" i="4"/>
  <c r="N48" i="4"/>
  <c r="J48" i="4"/>
  <c r="R47" i="4"/>
  <c r="N47" i="4"/>
  <c r="J47" i="4"/>
  <c r="R45" i="4"/>
  <c r="N45" i="4"/>
  <c r="J45" i="4"/>
  <c r="R44" i="4"/>
  <c r="N44" i="4"/>
  <c r="J44" i="4"/>
  <c r="R39" i="4"/>
  <c r="N39" i="4"/>
  <c r="J39" i="4"/>
  <c r="R36" i="4"/>
  <c r="N36" i="4"/>
  <c r="J36" i="4"/>
  <c r="R35" i="4"/>
  <c r="J35" i="4"/>
  <c r="R31" i="4"/>
  <c r="N31" i="4"/>
  <c r="J31" i="4"/>
  <c r="R30" i="4"/>
  <c r="N30" i="4"/>
  <c r="J30" i="4"/>
  <c r="R29" i="4"/>
  <c r="N29" i="4"/>
  <c r="J29" i="4"/>
  <c r="R28" i="4"/>
  <c r="N28" i="4"/>
  <c r="J28" i="4"/>
  <c r="R27" i="4"/>
  <c r="N27" i="4"/>
  <c r="J27" i="4"/>
  <c r="R25" i="4"/>
  <c r="N25" i="4"/>
  <c r="J25" i="4"/>
  <c r="R24" i="4"/>
  <c r="N24" i="4"/>
  <c r="J24" i="4"/>
  <c r="R23" i="4"/>
  <c r="N23" i="4"/>
  <c r="J23" i="4"/>
  <c r="R22" i="4"/>
  <c r="N22" i="4"/>
  <c r="J22" i="4"/>
  <c r="R21" i="4"/>
  <c r="N21" i="4"/>
  <c r="J21" i="4"/>
  <c r="R20" i="4"/>
  <c r="N20" i="4"/>
  <c r="J20" i="4"/>
  <c r="R19" i="4"/>
  <c r="N19" i="4"/>
  <c r="J19" i="4"/>
  <c r="R18" i="4"/>
  <c r="N18" i="4"/>
  <c r="J18" i="4"/>
  <c r="R17" i="4"/>
  <c r="N17" i="4"/>
  <c r="J17" i="4"/>
  <c r="R16" i="4"/>
  <c r="N16" i="4"/>
  <c r="J16" i="4"/>
  <c r="R15" i="4"/>
  <c r="N15" i="4"/>
  <c r="J15" i="4"/>
  <c r="R14" i="4"/>
  <c r="N14" i="4"/>
  <c r="R13" i="4"/>
  <c r="N13" i="4"/>
  <c r="R12" i="4"/>
  <c r="N12" i="4"/>
  <c r="R11" i="4"/>
  <c r="N11" i="4"/>
  <c r="R10" i="4"/>
  <c r="N10" i="4"/>
  <c r="R9" i="4"/>
  <c r="N9" i="4"/>
  <c r="R8" i="4"/>
  <c r="N8" i="4"/>
  <c r="R7" i="4"/>
  <c r="N7" i="4"/>
  <c r="J37" i="4" l="1"/>
  <c r="N37" i="4"/>
  <c r="R37" i="4"/>
  <c r="S29" i="4"/>
  <c r="S30" i="4"/>
  <c r="S31" i="4"/>
  <c r="S10" i="4"/>
  <c r="S11" i="4"/>
  <c r="S12" i="4"/>
  <c r="S35" i="4"/>
  <c r="S13" i="4"/>
  <c r="S14" i="4"/>
  <c r="S15" i="4"/>
  <c r="S16" i="4"/>
  <c r="S17" i="4"/>
  <c r="S18" i="4"/>
  <c r="S19" i="4"/>
  <c r="S20" i="4"/>
  <c r="S21" i="4"/>
  <c r="S22" i="4"/>
  <c r="S23" i="4"/>
  <c r="S24" i="4"/>
  <c r="S25" i="4"/>
  <c r="S27" i="4"/>
  <c r="S28" i="4"/>
  <c r="S36" i="4"/>
  <c r="S8" i="4"/>
  <c r="S9" i="4"/>
  <c r="S39" i="4"/>
  <c r="S44" i="4"/>
  <c r="S45" i="4"/>
  <c r="S47" i="4"/>
  <c r="S48" i="4"/>
  <c r="S49" i="4"/>
  <c r="S50" i="4"/>
  <c r="S53" i="4"/>
  <c r="S57" i="4"/>
  <c r="S58" i="4"/>
  <c r="S54" i="4"/>
  <c r="S7" i="4"/>
  <c r="S37" i="4" l="1"/>
</calcChain>
</file>

<file path=xl/sharedStrings.xml><?xml version="1.0" encoding="utf-8"?>
<sst xmlns="http://schemas.openxmlformats.org/spreadsheetml/2006/main" count="190" uniqueCount="141">
  <si>
    <t>Hospital Docente Semma Santo Domingo</t>
  </si>
  <si>
    <t>No.</t>
  </si>
  <si>
    <t>ÁREAS DE SERVICIOS</t>
  </si>
  <si>
    <t xml:space="preserve">MEDICINA FAMILIAR    </t>
  </si>
  <si>
    <t xml:space="preserve">MEDICINA INTERNA    </t>
  </si>
  <si>
    <t xml:space="preserve">ORTOPEDIA </t>
  </si>
  <si>
    <t>TOTAL CONSULTAS EXTERNAS</t>
  </si>
  <si>
    <t>TOTAL GENERAL</t>
  </si>
  <si>
    <t>EMERGENCIAS</t>
  </si>
  <si>
    <t>IMÁGENES</t>
  </si>
  <si>
    <t>PARTOS</t>
  </si>
  <si>
    <t>NACIMIENTOS</t>
  </si>
  <si>
    <t>UCI ADULTOS</t>
  </si>
  <si>
    <t>ABRIL</t>
  </si>
  <si>
    <t>MAYO</t>
  </si>
  <si>
    <t>JUNIO</t>
  </si>
  <si>
    <t>Total Trimestre</t>
  </si>
  <si>
    <t>Primer Trimestre</t>
  </si>
  <si>
    <t>Segundo Trimestre</t>
  </si>
  <si>
    <t>Tercer Trimestre</t>
  </si>
  <si>
    <t>Cuarto Trimestre</t>
  </si>
  <si>
    <t>ENERO</t>
  </si>
  <si>
    <t>FEBRERO</t>
  </si>
  <si>
    <t>MARZO</t>
  </si>
  <si>
    <t>JULIO</t>
  </si>
  <si>
    <t>AGOSTO</t>
  </si>
  <si>
    <t>SEPTIEMBRE</t>
  </si>
  <si>
    <t>OCTUBRE</t>
  </si>
  <si>
    <t>NOVIEMBRE</t>
  </si>
  <si>
    <t>DICIEMBRE</t>
  </si>
  <si>
    <t>EGRESOS</t>
  </si>
  <si>
    <t xml:space="preserve">INGRESOS </t>
  </si>
  <si>
    <t>VACUNAS APLICADAS</t>
  </si>
  <si>
    <t xml:space="preserve">ANESTESIOLOGÍA  </t>
  </si>
  <si>
    <t xml:space="preserve">CARDIOLOGÍA    </t>
  </si>
  <si>
    <t>CIRUGÍA GENERAL</t>
  </si>
  <si>
    <t>CIRUGÍA VASCULAR</t>
  </si>
  <si>
    <t xml:space="preserve">DERMATOLOGÍA   </t>
  </si>
  <si>
    <t>DIABETOLOGÍA</t>
  </si>
  <si>
    <t>ENDOCRINOLOGÍA</t>
  </si>
  <si>
    <t>FONIATRÍA</t>
  </si>
  <si>
    <t xml:space="preserve">GASTROENTEROLOGÍA </t>
  </si>
  <si>
    <t xml:space="preserve">GERIATRÍA    </t>
  </si>
  <si>
    <t>GINECOLOGÍA-OBSTETRICIA</t>
  </si>
  <si>
    <t>HEMATOLOGÍA</t>
  </si>
  <si>
    <t>INFECTOLOGÍA</t>
  </si>
  <si>
    <t>NEFROLOGÍA</t>
  </si>
  <si>
    <t xml:space="preserve">NEUMOLOGÍA </t>
  </si>
  <si>
    <t>NEUROLOGÍA</t>
  </si>
  <si>
    <t>NUTRICIÓN</t>
  </si>
  <si>
    <t xml:space="preserve">OFTALMOLOGÍA         </t>
  </si>
  <si>
    <t xml:space="preserve">ONCOLOGÍA </t>
  </si>
  <si>
    <t>OTORRINOLARINGOLOGÍA</t>
  </si>
  <si>
    <t xml:space="preserve">PEDIATRÍA  </t>
  </si>
  <si>
    <t xml:space="preserve">REUMATOLOGÍA    </t>
  </si>
  <si>
    <t>UROLOGÍA</t>
  </si>
  <si>
    <t>LABORATORIO</t>
  </si>
  <si>
    <t xml:space="preserve">Director General </t>
  </si>
  <si>
    <t>Dr. José Manuel Tejada</t>
  </si>
  <si>
    <t>DIÁLISIS</t>
  </si>
  <si>
    <t>CONSULTAS MÉDICAS EXTERNAS</t>
  </si>
  <si>
    <t>Sra. Juleydi Nova</t>
  </si>
  <si>
    <t>Analista de Estadísticas</t>
  </si>
  <si>
    <t>PSIQUIATRIA</t>
  </si>
  <si>
    <t>PIE DIABETICO</t>
  </si>
  <si>
    <t>MAPA</t>
  </si>
  <si>
    <t>LEGRADOS</t>
  </si>
  <si>
    <t>PSICOLOGIA</t>
  </si>
  <si>
    <t>Licda. Nixalis Fernández</t>
  </si>
  <si>
    <t>Coordinadora de Calidad</t>
  </si>
  <si>
    <t>Departamento de Planificación y Desarrollo</t>
  </si>
  <si>
    <t>CESÁREAS</t>
  </si>
  <si>
    <t>CURAS PIE DIÁBETICO</t>
  </si>
  <si>
    <t>HOLTER</t>
  </si>
  <si>
    <t>CIRUGÍA PEDIÁTRICA</t>
  </si>
  <si>
    <t>CIRUGÍA UROLÓGICA</t>
  </si>
  <si>
    <t>Departameto de Planificación y Desarrollo</t>
  </si>
  <si>
    <t>BACTEROLOGÍA</t>
  </si>
  <si>
    <t>COPROLOGÍA/PARASITOLOGÍA</t>
  </si>
  <si>
    <t>ESPECIALES</t>
  </si>
  <si>
    <t>QUÍMICA SANGUÍNEA</t>
  </si>
  <si>
    <t>SEROLOGÍA</t>
  </si>
  <si>
    <t>UROANÁLISIS</t>
  </si>
  <si>
    <t xml:space="preserve">TOTAL </t>
  </si>
  <si>
    <t>DOPPLER VASOS ARTERIALES MIEMBROS INFERIORES</t>
  </si>
  <si>
    <t>DOPPLER VASOS ARTERIALES MIEMBROS SUPERIORES</t>
  </si>
  <si>
    <t>DOPPLER VASOS VENOSOS MIEMBROS INFERIORES</t>
  </si>
  <si>
    <t>DOPPLER VASOS VENOSOS MIEMBROS SUPERIORES</t>
  </si>
  <si>
    <t>ENDOSCOPIA (GASTROSCOPIA O ENDOSCOPIA DIGESTIVA ALTA) DIAGNOSTICA O SIN BIOPSIA</t>
  </si>
  <si>
    <t>ENDOSCOPIA (GASTROSCOPIA O ENDOSCOPIA DIGESTIVA ALTA) INCLUYE BIOPSIA</t>
  </si>
  <si>
    <t>RADIOGRAFIA DE ABDOMEN SIMPLE</t>
  </si>
  <si>
    <t>RADIOGRAFIA DE ANTEBRAZO</t>
  </si>
  <si>
    <t>RADIOGRAFIA BASE DE CRANEO</t>
  </si>
  <si>
    <t>RADIOGRAFIA CADERA COMPARATIVA</t>
  </si>
  <si>
    <t xml:space="preserve">RADIOGRAFIA CADERA O ARTICULACION COXOFEMORAL </t>
  </si>
  <si>
    <t>RADIOGRAFIA DE CAVUM FARINGEO</t>
  </si>
  <si>
    <t>RADIOGRAFIA DE CALCANEO AXIAL Y LATERAL</t>
  </si>
  <si>
    <t>RADIOGRAFIA DE CARA (PERFILOGRAMA)</t>
  </si>
  <si>
    <t>RADIOGRAFIA DE CODO</t>
  </si>
  <si>
    <t>RADIOGRAFIA COLUMNA CERVICAL</t>
  </si>
  <si>
    <t>RADIOGRAFIA COLUMNA DORSOLUMBAR</t>
  </si>
  <si>
    <t>RADIOGRAFIA COLUMNA LUMBOSACRA</t>
  </si>
  <si>
    <t>RADIOGRAFIA COLUMNA TORACICA</t>
  </si>
  <si>
    <t>RADIOGRAFIA CRANEO SIMPLE</t>
  </si>
  <si>
    <t>RADIOGRAFIA DEDOS DE MANO</t>
  </si>
  <si>
    <t>RADIOGRAFIA FEMUR AP Y LATERAL</t>
  </si>
  <si>
    <t>RADIOGRAFIA DE HOMBRO</t>
  </si>
  <si>
    <t>RADIOGRAFIA DE HUMERO</t>
  </si>
  <si>
    <t>RADIOGRAFIA DE MUÑECA</t>
  </si>
  <si>
    <t>RADIOGRAFIA DE PIE AP Y LATERAL</t>
  </si>
  <si>
    <t>RADIOGRAFIA DE PIERNA AP Y LATERAL</t>
  </si>
  <si>
    <t>RADIOGRAFIA DE RODILLA AP</t>
  </si>
  <si>
    <t>RADIOGRAFIA SENOS PARANASALES</t>
  </si>
  <si>
    <t>RADIOGRAFIA TEJIDOS BLANDOS DE CUELLO</t>
  </si>
  <si>
    <t>RADIOGRAFIA TOBILLO AP LATERAL Y ROTACION INTERNA</t>
  </si>
  <si>
    <t>RADIOGRAFIA TORAX (P.A. O A.P Y LATERAL)</t>
  </si>
  <si>
    <t>SONOGRAFIA TESTICULO</t>
  </si>
  <si>
    <t>ULTRASOGRAFIA OBSTETRICIA TRANSVAGINAL</t>
  </si>
  <si>
    <t>ULTRASOGRAFIA ABDOMEN SUPERIOR: HIGADO</t>
  </si>
  <si>
    <t>ULTRASOGRAFIA ABDOMEN TOTAL: HIGADO</t>
  </si>
  <si>
    <t>ULTRASOGRAFIA ABDOMEN: MASAS ABDOMINALES Y RETROPERITONEO</t>
  </si>
  <si>
    <t>ULTRASOGRAFIA DE CUELLO</t>
  </si>
  <si>
    <t>ULTRASOGRAFIA DE PROSTATA TRANSABDOMINAL</t>
  </si>
  <si>
    <t>ULTRASOGRAFIA DE PROSTATA TRANSRECTAL</t>
  </si>
  <si>
    <t>ULTRASONOGRAFIA DE RIÑONES</t>
  </si>
  <si>
    <t>ULTRASOGRAFIA TEJIDOS BLANDOS EN EXTREMIDADES INFERIORES CON TRANSDUCTOR DE 7 MHZ O MAS</t>
  </si>
  <si>
    <t>ULTRASOGRAFIA TEJIDOS BLANDOS EN EXTREMIDADES SUPERIORES CON TRANSDUCTOR DE 7 MHZ O MAS</t>
  </si>
  <si>
    <t>ULTRASOGRAFIA DIAGNOSTICA DE MAMA</t>
  </si>
  <si>
    <t>ULTRASOGRAFIA DIAGNOSTICA DE TEJIDOS BLANDOS DE PARED ABDOMINAL Y DE PELVIS</t>
  </si>
  <si>
    <t xml:space="preserve">ULTRASOGRAFIA DIAGNOSTICA DE TIROIDES CON TRANSDUCTOR DE 7 MHZ O MAS </t>
  </si>
  <si>
    <t>ULTRASOGRAFIA OBSTETRICIA TRANSABDOMINAL</t>
  </si>
  <si>
    <t>ULTRASOGRAFIA PELVICA GINECOLOGICA TRANSABDOMINAL</t>
  </si>
  <si>
    <t>ULTRASOGRAFIA PELVICA GINECOLOGICA TRANSVAGINAL</t>
  </si>
  <si>
    <t>Datos Estadísticos Abiertos Año 2023</t>
  </si>
  <si>
    <t>Año 2023</t>
  </si>
  <si>
    <t>DOPPLER VASOS PERIFERICOS CUELLO NCOC</t>
  </si>
  <si>
    <t xml:space="preserve">                                                                                    Datos Estadísticos Año 2023</t>
  </si>
  <si>
    <t>Hospital Docente SEMMA Santo Domingo</t>
  </si>
  <si>
    <t>ECOCARDIOGRAMA</t>
  </si>
  <si>
    <t>ELECTROCARDIOGRAMA (EKG)</t>
  </si>
  <si>
    <t xml:space="preserve">ODONTOLOGÍA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</si>
</sst>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rgb="FF202124"/>
      <name val="Calibri"/>
      <family val="2"/>
      <scheme val="minor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165">
    <xf numFmtId="0" fontId="0" fillId="0" borderId="0" xfId="0"/>
    <xf numFmtId="0" fontId="0" fillId="0" borderId="0" xfId="0" applyFont="1"/>
    <xf numFmtId="0" fontId="3" fillId="0" borderId="0" xfId="0" applyFont="1" applyBorder="1" applyAlignment="1">
      <alignment horizontal="left" wrapText="1"/>
    </xf>
    <xf numFmtId="0" fontId="0" fillId="0" borderId="0" xfId="0" applyFont="1" applyBorder="1"/>
    <xf numFmtId="0" fontId="2" fillId="0" borderId="0" xfId="0" applyFont="1" applyFill="1" applyBorder="1" applyAlignment="1">
      <alignment horizontal="center"/>
    </xf>
    <xf numFmtId="0" fontId="0" fillId="0" borderId="0" xfId="0" applyFont="1" applyFill="1"/>
    <xf numFmtId="0" fontId="3" fillId="0" borderId="0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/>
    </xf>
    <xf numFmtId="0" fontId="1" fillId="0" borderId="0" xfId="0" applyFont="1" applyBorder="1" applyAlignment="1"/>
    <xf numFmtId="3" fontId="3" fillId="0" borderId="2" xfId="0" applyNumberFormat="1" applyFont="1" applyBorder="1" applyAlignment="1"/>
    <xf numFmtId="0" fontId="13" fillId="0" borderId="2" xfId="0" applyFont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1" fillId="0" borderId="0" xfId="0" applyFont="1" applyAlignment="1"/>
    <xf numFmtId="0" fontId="6" fillId="0" borderId="0" xfId="0" applyFont="1" applyAlignment="1"/>
    <xf numFmtId="0" fontId="0" fillId="0" borderId="0" xfId="0" applyFont="1" applyBorder="1" applyAlignment="1"/>
    <xf numFmtId="0" fontId="0" fillId="0" borderId="0" xfId="0" applyFont="1" applyAlignment="1"/>
    <xf numFmtId="3" fontId="5" fillId="4" borderId="2" xfId="0" applyNumberFormat="1" applyFont="1" applyFill="1" applyBorder="1" applyAlignment="1">
      <alignment horizontal="right" vertical="center"/>
    </xf>
    <xf numFmtId="3" fontId="3" fillId="0" borderId="2" xfId="0" applyNumberFormat="1" applyFont="1" applyFill="1" applyBorder="1" applyAlignment="1">
      <alignment horizontal="right"/>
    </xf>
    <xf numFmtId="3" fontId="5" fillId="4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/>
    </xf>
    <xf numFmtId="3" fontId="3" fillId="0" borderId="2" xfId="0" applyNumberFormat="1" applyFont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wrapText="1"/>
    </xf>
    <xf numFmtId="3" fontId="3" fillId="3" borderId="2" xfId="0" applyNumberFormat="1" applyFont="1" applyFill="1" applyBorder="1" applyAlignment="1">
      <alignment horizontal="right"/>
    </xf>
    <xf numFmtId="3" fontId="0" fillId="0" borderId="2" xfId="0" applyNumberFormat="1" applyFont="1" applyBorder="1" applyAlignment="1">
      <alignment horizontal="right"/>
    </xf>
    <xf numFmtId="3" fontId="3" fillId="3" borderId="2" xfId="0" applyNumberFormat="1" applyFont="1" applyFill="1" applyBorder="1" applyAlignment="1">
      <alignment vertical="center"/>
    </xf>
    <xf numFmtId="3" fontId="3" fillId="3" borderId="7" xfId="0" applyNumberFormat="1" applyFont="1" applyFill="1" applyBorder="1" applyAlignment="1">
      <alignment vertical="center"/>
    </xf>
    <xf numFmtId="3" fontId="3" fillId="3" borderId="2" xfId="0" applyNumberFormat="1" applyFont="1" applyFill="1" applyBorder="1" applyAlignment="1"/>
    <xf numFmtId="3" fontId="3" fillId="0" borderId="2" xfId="0" applyNumberFormat="1" applyFont="1" applyFill="1" applyBorder="1" applyAlignment="1"/>
    <xf numFmtId="3" fontId="5" fillId="4" borderId="2" xfId="0" applyNumberFormat="1" applyFont="1" applyFill="1" applyBorder="1" applyAlignment="1"/>
    <xf numFmtId="3" fontId="12" fillId="0" borderId="2" xfId="0" applyNumberFormat="1" applyFont="1" applyFill="1" applyBorder="1" applyAlignment="1"/>
    <xf numFmtId="3" fontId="5" fillId="0" borderId="21" xfId="0" applyNumberFormat="1" applyFont="1" applyBorder="1" applyAlignment="1">
      <alignment horizontal="right"/>
    </xf>
    <xf numFmtId="3" fontId="3" fillId="3" borderId="23" xfId="0" applyNumberFormat="1" applyFont="1" applyFill="1" applyBorder="1" applyAlignment="1"/>
    <xf numFmtId="3" fontId="5" fillId="4" borderId="23" xfId="0" applyNumberFormat="1" applyFont="1" applyFill="1" applyBorder="1" applyAlignment="1"/>
    <xf numFmtId="3" fontId="5" fillId="0" borderId="24" xfId="0" applyNumberFormat="1" applyFont="1" applyBorder="1" applyAlignment="1">
      <alignment horizontal="right"/>
    </xf>
    <xf numFmtId="0" fontId="3" fillId="3" borderId="2" xfId="0" applyFont="1" applyFill="1" applyBorder="1" applyAlignment="1">
      <alignment horizontal="left"/>
    </xf>
    <xf numFmtId="0" fontId="17" fillId="0" borderId="0" xfId="0" applyFont="1" applyAlignment="1">
      <alignment horizontal="left"/>
    </xf>
    <xf numFmtId="0" fontId="17" fillId="0" borderId="0" xfId="0" applyFont="1"/>
    <xf numFmtId="0" fontId="1" fillId="0" borderId="20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2" fillId="3" borderId="2" xfId="0" applyFont="1" applyFill="1" applyBorder="1" applyAlignment="1">
      <alignment horizontal="left"/>
    </xf>
    <xf numFmtId="3" fontId="3" fillId="0" borderId="6" xfId="0" applyNumberFormat="1" applyFont="1" applyBorder="1" applyAlignment="1"/>
    <xf numFmtId="3" fontId="12" fillId="3" borderId="6" xfId="0" applyNumberFormat="1" applyFont="1" applyFill="1" applyBorder="1" applyAlignment="1"/>
    <xf numFmtId="3" fontId="3" fillId="3" borderId="6" xfId="0" applyNumberFormat="1" applyFont="1" applyFill="1" applyBorder="1" applyAlignment="1"/>
    <xf numFmtId="0" fontId="0" fillId="0" borderId="0" xfId="0" applyFont="1" applyBorder="1" applyAlignment="1">
      <alignment horizontal="center"/>
    </xf>
    <xf numFmtId="0" fontId="0" fillId="0" borderId="1" xfId="0" applyFont="1" applyBorder="1"/>
    <xf numFmtId="0" fontId="8" fillId="0" borderId="0" xfId="0" applyFont="1" applyBorder="1" applyAlignment="1">
      <alignment horizontal="center"/>
    </xf>
    <xf numFmtId="3" fontId="0" fillId="3" borderId="2" xfId="0" applyNumberFormat="1" applyFont="1" applyFill="1" applyBorder="1" applyAlignment="1">
      <alignment horizontal="right"/>
    </xf>
    <xf numFmtId="3" fontId="3" fillId="0" borderId="6" xfId="0" applyNumberFormat="1" applyFont="1" applyFill="1" applyBorder="1" applyAlignment="1"/>
    <xf numFmtId="0" fontId="0" fillId="0" borderId="2" xfId="0" applyFont="1" applyBorder="1"/>
    <xf numFmtId="3" fontId="18" fillId="6" borderId="2" xfId="0" applyNumberFormat="1" applyFont="1" applyFill="1" applyBorder="1"/>
    <xf numFmtId="3" fontId="5" fillId="4" borderId="21" xfId="0" applyNumberFormat="1" applyFont="1" applyFill="1" applyBorder="1" applyAlignment="1">
      <alignment horizontal="right" vertical="center"/>
    </xf>
    <xf numFmtId="0" fontId="19" fillId="3" borderId="0" xfId="0" applyFont="1" applyFill="1"/>
    <xf numFmtId="0" fontId="19" fillId="0" borderId="0" xfId="0" applyFont="1"/>
    <xf numFmtId="0" fontId="20" fillId="3" borderId="0" xfId="0" applyFont="1" applyFill="1" applyAlignment="1">
      <alignment horizontal="center"/>
    </xf>
    <xf numFmtId="3" fontId="12" fillId="3" borderId="2" xfId="0" applyNumberFormat="1" applyFont="1" applyFill="1" applyBorder="1" applyAlignment="1"/>
    <xf numFmtId="3" fontId="0" fillId="0" borderId="2" xfId="0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0" fillId="0" borderId="2" xfId="0" applyFont="1" applyFill="1" applyBorder="1"/>
    <xf numFmtId="3" fontId="5" fillId="0" borderId="25" xfId="0" applyNumberFormat="1" applyFont="1" applyBorder="1" applyAlignment="1">
      <alignment horizontal="right"/>
    </xf>
    <xf numFmtId="3" fontId="5" fillId="4" borderId="6" xfId="0" applyNumberFormat="1" applyFont="1" applyFill="1" applyBorder="1" applyAlignment="1">
      <alignment horizontal="right" vertical="center"/>
    </xf>
    <xf numFmtId="3" fontId="5" fillId="4" borderId="23" xfId="0" applyNumberFormat="1" applyFont="1" applyFill="1" applyBorder="1" applyAlignment="1">
      <alignment horizontal="right" vertical="center"/>
    </xf>
    <xf numFmtId="3" fontId="5" fillId="4" borderId="39" xfId="0" applyNumberFormat="1" applyFont="1" applyFill="1" applyBorder="1" applyAlignment="1">
      <alignment horizontal="right" vertical="center"/>
    </xf>
    <xf numFmtId="0" fontId="0" fillId="0" borderId="40" xfId="0" applyFont="1" applyBorder="1"/>
    <xf numFmtId="0" fontId="3" fillId="0" borderId="2" xfId="0" applyFont="1" applyFill="1" applyBorder="1" applyAlignment="1">
      <alignment horizontal="left" vertical="top" wrapText="1"/>
    </xf>
    <xf numFmtId="3" fontId="3" fillId="0" borderId="7" xfId="0" applyNumberFormat="1" applyFont="1" applyFill="1" applyBorder="1" applyAlignment="1"/>
    <xf numFmtId="3" fontId="5" fillId="4" borderId="7" xfId="0" applyNumberFormat="1" applyFont="1" applyFill="1" applyBorder="1" applyAlignment="1"/>
    <xf numFmtId="3" fontId="3" fillId="0" borderId="7" xfId="0" applyNumberFormat="1" applyFont="1" applyBorder="1" applyAlignment="1"/>
    <xf numFmtId="3" fontId="12" fillId="0" borderId="7" xfId="0" applyNumberFormat="1" applyFont="1" applyBorder="1" applyAlignment="1"/>
    <xf numFmtId="3" fontId="5" fillId="4" borderId="3" xfId="0" applyNumberFormat="1" applyFont="1" applyFill="1" applyBorder="1" applyAlignment="1"/>
    <xf numFmtId="3" fontId="12" fillId="0" borderId="6" xfId="0" applyNumberFormat="1" applyFont="1" applyBorder="1" applyAlignment="1"/>
    <xf numFmtId="0" fontId="12" fillId="0" borderId="2" xfId="0" applyFont="1" applyBorder="1"/>
    <xf numFmtId="3" fontId="12" fillId="0" borderId="2" xfId="0" applyNumberFormat="1" applyFont="1" applyBorder="1" applyAlignment="1"/>
    <xf numFmtId="0" fontId="3" fillId="3" borderId="2" xfId="0" applyFont="1" applyFill="1" applyBorder="1" applyAlignment="1">
      <alignment horizontal="left" vertical="top" wrapText="1"/>
    </xf>
    <xf numFmtId="0" fontId="3" fillId="3" borderId="4" xfId="0" applyFont="1" applyFill="1" applyBorder="1" applyAlignment="1">
      <alignment horizontal="left" vertical="top" wrapText="1"/>
    </xf>
    <xf numFmtId="3" fontId="3" fillId="0" borderId="9" xfId="0" applyNumberFormat="1" applyFont="1" applyFill="1" applyBorder="1" applyAlignment="1"/>
    <xf numFmtId="3" fontId="3" fillId="3" borderId="9" xfId="0" applyNumberFormat="1" applyFont="1" applyFill="1" applyBorder="1" applyAlignment="1"/>
    <xf numFmtId="3" fontId="3" fillId="0" borderId="44" xfId="0" applyNumberFormat="1" applyFont="1" applyFill="1" applyBorder="1" applyAlignment="1"/>
    <xf numFmtId="3" fontId="3" fillId="0" borderId="44" xfId="0" applyNumberFormat="1" applyFont="1" applyBorder="1" applyAlignment="1"/>
    <xf numFmtId="3" fontId="12" fillId="3" borderId="44" xfId="0" applyNumberFormat="1" applyFont="1" applyFill="1" applyBorder="1" applyAlignment="1"/>
    <xf numFmtId="3" fontId="3" fillId="3" borderId="44" xfId="0" applyNumberFormat="1" applyFont="1" applyFill="1" applyBorder="1" applyAlignment="1"/>
    <xf numFmtId="0" fontId="1" fillId="0" borderId="0" xfId="0" applyFont="1" applyBorder="1" applyAlignment="1">
      <alignment horizontal="center"/>
    </xf>
    <xf numFmtId="0" fontId="1" fillId="4" borderId="45" xfId="0" applyFont="1" applyFill="1" applyBorder="1" applyAlignment="1">
      <alignment horizontal="right" vertical="center"/>
    </xf>
    <xf numFmtId="3" fontId="1" fillId="4" borderId="44" xfId="0" applyNumberFormat="1" applyFont="1" applyFill="1" applyBorder="1" applyAlignment="1">
      <alignment vertical="center"/>
    </xf>
    <xf numFmtId="3" fontId="1" fillId="4" borderId="23" xfId="0" applyNumberFormat="1" applyFont="1" applyFill="1" applyBorder="1" applyAlignment="1">
      <alignment vertical="center"/>
    </xf>
    <xf numFmtId="3" fontId="5" fillId="4" borderId="24" xfId="0" applyNumberFormat="1" applyFont="1" applyFill="1" applyBorder="1" applyAlignment="1">
      <alignment horizontal="right"/>
    </xf>
    <xf numFmtId="0" fontId="0" fillId="0" borderId="26" xfId="0" applyFont="1" applyBorder="1" applyAlignment="1"/>
    <xf numFmtId="0" fontId="0" fillId="0" borderId="26" xfId="0" applyFont="1" applyBorder="1"/>
    <xf numFmtId="3" fontId="0" fillId="0" borderId="0" xfId="0" applyNumberFormat="1" applyFont="1"/>
    <xf numFmtId="0" fontId="17" fillId="3" borderId="0" xfId="0" applyFont="1" applyFill="1"/>
    <xf numFmtId="0" fontId="3" fillId="0" borderId="0" xfId="0" applyFont="1" applyBorder="1" applyAlignment="1"/>
    <xf numFmtId="0" fontId="21" fillId="0" borderId="0" xfId="1"/>
    <xf numFmtId="3" fontId="12" fillId="0" borderId="6" xfId="0" applyNumberFormat="1" applyFont="1" applyFill="1" applyBorder="1" applyAlignment="1"/>
    <xf numFmtId="0" fontId="8" fillId="0" borderId="0" xfId="0" applyFont="1" applyBorder="1" applyAlignment="1">
      <alignment horizontal="center"/>
    </xf>
    <xf numFmtId="0" fontId="0" fillId="3" borderId="0" xfId="0" applyFont="1" applyFill="1" applyBorder="1" applyAlignment="1"/>
    <xf numFmtId="0" fontId="11" fillId="0" borderId="0" xfId="0" applyFont="1" applyBorder="1" applyAlignment="1"/>
    <xf numFmtId="0" fontId="17" fillId="0" borderId="0" xfId="0" applyFont="1" applyBorder="1" applyAlignment="1">
      <alignment horizontal="left"/>
    </xf>
    <xf numFmtId="0" fontId="17" fillId="0" borderId="0" xfId="0" applyFont="1" applyBorder="1"/>
    <xf numFmtId="0" fontId="11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16" fillId="5" borderId="6" xfId="0" applyFont="1" applyFill="1" applyBorder="1" applyAlignment="1">
      <alignment horizontal="center" vertical="center"/>
    </xf>
    <xf numFmtId="0" fontId="16" fillId="5" borderId="7" xfId="0" applyFont="1" applyFill="1" applyBorder="1" applyAlignment="1">
      <alignment horizontal="center" vertical="center"/>
    </xf>
    <xf numFmtId="0" fontId="16" fillId="5" borderId="6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" fillId="4" borderId="20" xfId="0" applyFont="1" applyFill="1" applyBorder="1" applyAlignment="1">
      <alignment horizontal="right" vertical="center"/>
    </xf>
    <xf numFmtId="0" fontId="1" fillId="4" borderId="5" xfId="0" applyFont="1" applyFill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14" fillId="2" borderId="1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5" fillId="5" borderId="13" xfId="0" applyFont="1" applyFill="1" applyBorder="1" applyAlignment="1">
      <alignment horizontal="left" vertical="center"/>
    </xf>
    <xf numFmtId="0" fontId="15" fillId="5" borderId="14" xfId="0" applyFont="1" applyFill="1" applyBorder="1" applyAlignment="1">
      <alignment horizontal="left" vertical="center"/>
    </xf>
    <xf numFmtId="0" fontId="15" fillId="5" borderId="15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 wrapText="1"/>
    </xf>
    <xf numFmtId="0" fontId="14" fillId="2" borderId="18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5" fillId="5" borderId="9" xfId="0" applyFont="1" applyFill="1" applyBorder="1" applyAlignment="1">
      <alignment horizontal="center" vertical="center" wrapText="1"/>
    </xf>
    <xf numFmtId="0" fontId="15" fillId="5" borderId="10" xfId="0" applyFont="1" applyFill="1" applyBorder="1" applyAlignment="1">
      <alignment horizontal="center" vertical="center" wrapText="1"/>
    </xf>
    <xf numFmtId="4" fontId="0" fillId="0" borderId="0" xfId="0" applyNumberFormat="1" applyFont="1" applyAlignment="1">
      <alignment horizontal="center"/>
    </xf>
    <xf numFmtId="0" fontId="10" fillId="0" borderId="26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4" fillId="2" borderId="42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/>
    </xf>
    <xf numFmtId="0" fontId="4" fillId="5" borderId="35" xfId="0" applyFont="1" applyFill="1" applyBorder="1" applyAlignment="1">
      <alignment horizontal="center" vertical="center" wrapText="1"/>
    </xf>
    <xf numFmtId="0" fontId="4" fillId="5" borderId="3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35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wrapText="1"/>
    </xf>
    <xf numFmtId="0" fontId="4" fillId="5" borderId="34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right" vertical="center"/>
    </xf>
    <xf numFmtId="0" fontId="1" fillId="4" borderId="38" xfId="0" applyFont="1" applyFill="1" applyBorder="1" applyAlignment="1">
      <alignment horizontal="right" vertical="center"/>
    </xf>
    <xf numFmtId="0" fontId="14" fillId="2" borderId="4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5" fillId="5" borderId="26" xfId="0" applyFont="1" applyFill="1" applyBorder="1" applyAlignment="1">
      <alignment horizontal="center" vertical="center"/>
    </xf>
    <xf numFmtId="0" fontId="15" fillId="5" borderId="27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0" fontId="14" fillId="2" borderId="28" xfId="0" applyFont="1" applyFill="1" applyBorder="1" applyAlignment="1">
      <alignment horizontal="center" vertical="center"/>
    </xf>
    <xf numFmtId="0" fontId="14" fillId="2" borderId="29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horizontal="center" vertical="center"/>
    </xf>
    <xf numFmtId="0" fontId="14" fillId="2" borderId="31" xfId="0" applyFont="1" applyFill="1" applyBorder="1" applyAlignment="1">
      <alignment horizontal="center" vertical="center"/>
    </xf>
    <xf numFmtId="0" fontId="14" fillId="2" borderId="32" xfId="0" applyFont="1" applyFill="1" applyBorder="1" applyAlignment="1">
      <alignment horizontal="center" vertical="center"/>
    </xf>
    <xf numFmtId="0" fontId="14" fillId="2" borderId="33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7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71AE48"/>
      <color rgb="FFFFFF66"/>
      <color rgb="FF99FF33"/>
      <color rgb="FFFFCCCC"/>
      <color rgb="FFFFCCFF"/>
      <color rgb="FFFF6600"/>
      <color rgb="FF0066CC"/>
      <color rgb="FFFF3300"/>
      <color rgb="FFFFFFCC"/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5" Type="http://schemas.openxmlformats.org/officeDocument/2006/relationships/image" Target="../media/image7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866775</xdr:colOff>
      <xdr:row>0</xdr:row>
      <xdr:rowOff>39833</xdr:rowOff>
    </xdr:from>
    <xdr:to>
      <xdr:col>3</xdr:col>
      <xdr:colOff>432441</xdr:colOff>
      <xdr:row>1</xdr:row>
      <xdr:rowOff>219075</xdr:rowOff>
    </xdr:to>
    <xdr:pic>
      <xdr:nvPicPr>
        <xdr:cNvPr id="3" name="0 Imagen" descr="IMG-20171128-WA0003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28725" y="39833"/>
          <a:ext cx="1908816" cy="5697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15</xdr:col>
      <xdr:colOff>50231</xdr:colOff>
      <xdr:row>0</xdr:row>
      <xdr:rowOff>66674</xdr:rowOff>
    </xdr:from>
    <xdr:to>
      <xdr:col>17</xdr:col>
      <xdr:colOff>583632</xdr:colOff>
      <xdr:row>1</xdr:row>
      <xdr:rowOff>247650</xdr:rowOff>
    </xdr:to>
    <xdr:pic>
      <xdr:nvPicPr>
        <xdr:cNvPr id="4" name="Imagen 1" descr="Resultado de imagen para miembro de la red global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32431" y="66674"/>
          <a:ext cx="1828801" cy="5715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66675</xdr:colOff>
      <xdr:row>58</xdr:row>
      <xdr:rowOff>66673</xdr:rowOff>
    </xdr:from>
    <xdr:to>
      <xdr:col>1</xdr:col>
      <xdr:colOff>1095375</xdr:colOff>
      <xdr:row>64</xdr:row>
      <xdr:rowOff>38100</xdr:rowOff>
    </xdr:to>
    <xdr:sp macro="" textlink="">
      <xdr:nvSpPr>
        <xdr:cNvPr id="7" name="6 Rectángulo"/>
        <xdr:cNvSpPr/>
      </xdr:nvSpPr>
      <xdr:spPr>
        <a:xfrm>
          <a:off x="66675" y="11420473"/>
          <a:ext cx="1390650" cy="1390652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19050">
          <a:solidFill>
            <a:schemeClr val="accent1"/>
          </a:solidFill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Libro</a:t>
          </a:r>
          <a:r>
            <a:rPr lang="es-ES" sz="900">
              <a:latin typeface="+mn-lt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Pié Diabético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Libro</a:t>
          </a:r>
          <a:r>
            <a:rPr lang="es-ES" sz="900">
              <a:latin typeface="+mn-lt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Nacimientos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Matriz</a:t>
          </a:r>
          <a:r>
            <a:rPr lang="es-ES" sz="900" b="0" i="0" u="none" strike="noStrike" baseline="0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Registro Epidemiología</a:t>
          </a:r>
          <a:r>
            <a:rPr lang="es-ES" sz="900">
              <a:latin typeface="+mn-lt"/>
              <a:cs typeface="Times New Roman" pitchFamily="18" charset="0"/>
            </a:rPr>
            <a:t> </a:t>
          </a:r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Libro</a:t>
          </a:r>
          <a:r>
            <a:rPr lang="es-ES" sz="900">
              <a:latin typeface="+mn-lt"/>
              <a:cs typeface="Times New Roman" pitchFamily="18" charset="0"/>
            </a:rPr>
            <a:t> Mapa y Holter                   Ecocardiograma       Electrocardiograma (EKG)</a:t>
          </a:r>
        </a:p>
      </xdr:txBody>
    </xdr:sp>
    <xdr:clientData/>
  </xdr:twoCellAnchor>
  <xdr:twoCellAnchor editAs="oneCell">
    <xdr:from>
      <xdr:col>2</xdr:col>
      <xdr:colOff>342899</xdr:colOff>
      <xdr:row>58</xdr:row>
      <xdr:rowOff>0</xdr:rowOff>
    </xdr:from>
    <xdr:to>
      <xdr:col>14</xdr:col>
      <xdr:colOff>504824</xdr:colOff>
      <xdr:row>63</xdr:row>
      <xdr:rowOff>188310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50000"/>
                  </a14:imgEffect>
                  <a14:imgEffect>
                    <a14:saturation sat="400000"/>
                  </a14:imgEffect>
                </a14:imgLayer>
              </a14:imgProps>
            </a:ext>
          </a:extLst>
        </a:blip>
        <a:srcRect t="5103"/>
        <a:stretch/>
      </xdr:blipFill>
      <xdr:spPr>
        <a:xfrm>
          <a:off x="2524124" y="11544300"/>
          <a:ext cx="7439025" cy="1417035"/>
        </a:xfrm>
        <a:prstGeom prst="rect">
          <a:avLst/>
        </a:prstGeom>
      </xdr:spPr>
    </xdr:pic>
    <xdr:clientData/>
  </xdr:twoCellAnchor>
  <xdr:twoCellAnchor editAs="oneCell">
    <xdr:from>
      <xdr:col>19</xdr:col>
      <xdr:colOff>85725</xdr:colOff>
      <xdr:row>40</xdr:row>
      <xdr:rowOff>104775</xdr:rowOff>
    </xdr:from>
    <xdr:to>
      <xdr:col>20</xdr:col>
      <xdr:colOff>847515</xdr:colOff>
      <xdr:row>57</xdr:row>
      <xdr:rowOff>132944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887325" y="8210550"/>
          <a:ext cx="1676190" cy="326666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448541</xdr:colOff>
      <xdr:row>0</xdr:row>
      <xdr:rowOff>77932</xdr:rowOff>
    </xdr:from>
    <xdr:to>
      <xdr:col>2</xdr:col>
      <xdr:colOff>0</xdr:colOff>
      <xdr:row>2</xdr:row>
      <xdr:rowOff>258907</xdr:rowOff>
    </xdr:to>
    <xdr:pic>
      <xdr:nvPicPr>
        <xdr:cNvPr id="2" name="0 Imagen" descr="IMG-20171128-WA0003.jp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4791" y="77932"/>
          <a:ext cx="1694584" cy="714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14</xdr:col>
      <xdr:colOff>221681</xdr:colOff>
      <xdr:row>0</xdr:row>
      <xdr:rowOff>85724</xdr:rowOff>
    </xdr:from>
    <xdr:to>
      <xdr:col>17</xdr:col>
      <xdr:colOff>155007</xdr:colOff>
      <xdr:row>2</xdr:row>
      <xdr:rowOff>219075</xdr:rowOff>
    </xdr:to>
    <xdr:pic>
      <xdr:nvPicPr>
        <xdr:cNvPr id="3" name="Imagen 1" descr="Resultado de imagen para miembro de la red global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03881" y="85724"/>
          <a:ext cx="1828801" cy="666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0</xdr:colOff>
      <xdr:row>74</xdr:row>
      <xdr:rowOff>0</xdr:rowOff>
    </xdr:from>
    <xdr:to>
      <xdr:col>1</xdr:col>
      <xdr:colOff>1390650</xdr:colOff>
      <xdr:row>77</xdr:row>
      <xdr:rowOff>9525</xdr:rowOff>
    </xdr:to>
    <xdr:sp macro="" textlink="">
      <xdr:nvSpPr>
        <xdr:cNvPr id="4" name="6 Rectángulo"/>
        <xdr:cNvSpPr/>
      </xdr:nvSpPr>
      <xdr:spPr>
        <a:xfrm>
          <a:off x="476250" y="23888700"/>
          <a:ext cx="1390650" cy="581025"/>
        </a:xfrm>
        <a:prstGeom prst="rect">
          <a:avLst/>
        </a:prstGeom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rtlCol="0" anchor="ctr"/>
        <a:lstStyle/>
        <a:p>
          <a:pPr algn="l"/>
          <a:r>
            <a:rPr lang="es-ES" sz="900" b="1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Fuentes: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NIMBO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  <a:p>
          <a:pPr algn="l"/>
          <a:r>
            <a:rPr lang="es-ES" sz="900" b="0" i="0" u="none" strike="noStrike">
              <a:solidFill>
                <a:schemeClr val="dk1"/>
              </a:solidFill>
              <a:latin typeface="+mn-lt"/>
              <a:ea typeface="+mn-ea"/>
              <a:cs typeface="Times New Roman" pitchFamily="18" charset="0"/>
            </a:rPr>
            <a:t>Sistema LabPlus</a:t>
          </a:r>
          <a:r>
            <a:rPr lang="es-ES" sz="900">
              <a:latin typeface="+mn-lt"/>
              <a:cs typeface="Times New Roman" pitchFamily="18" charset="0"/>
            </a:rPr>
            <a:t> </a:t>
          </a:r>
        </a:p>
      </xdr:txBody>
    </xdr:sp>
    <xdr:clientData/>
  </xdr:twoCellAnchor>
  <xdr:twoCellAnchor editAs="oneCell">
    <xdr:from>
      <xdr:col>14</xdr:col>
      <xdr:colOff>228600</xdr:colOff>
      <xdr:row>68</xdr:row>
      <xdr:rowOff>133350</xdr:rowOff>
    </xdr:from>
    <xdr:to>
      <xdr:col>16</xdr:col>
      <xdr:colOff>352425</xdr:colOff>
      <xdr:row>70</xdr:row>
      <xdr:rowOff>190500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l="40250" t="40778" r="51625" b="47889"/>
        <a:stretch>
          <a:fillRect/>
        </a:stretch>
      </xdr:blipFill>
      <xdr:spPr bwMode="auto">
        <a:xfrm>
          <a:off x="10210800" y="22669500"/>
          <a:ext cx="1390650" cy="533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7</xdr:col>
      <xdr:colOff>371475</xdr:colOff>
      <xdr:row>69</xdr:row>
      <xdr:rowOff>152400</xdr:rowOff>
    </xdr:from>
    <xdr:to>
      <xdr:col>10</xdr:col>
      <xdr:colOff>582757</xdr:colOff>
      <xdr:row>71</xdr:row>
      <xdr:rowOff>171450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 l="49534" t="32828" r="38467" b="58283"/>
        <a:stretch>
          <a:fillRect/>
        </a:stretch>
      </xdr:blipFill>
      <xdr:spPr bwMode="auto">
        <a:xfrm>
          <a:off x="5991225" y="22926675"/>
          <a:ext cx="2011507" cy="476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1104900</xdr:colOff>
      <xdr:row>69</xdr:row>
      <xdr:rowOff>76200</xdr:rowOff>
    </xdr:from>
    <xdr:to>
      <xdr:col>3</xdr:col>
      <xdr:colOff>115166</xdr:colOff>
      <xdr:row>70</xdr:row>
      <xdr:rowOff>149802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xmlns="" id="{D6FA4777-0DFD-4997-9184-6058E13EEF5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/>
        <a:srcRect l="30174" t="39197" r="54369" b="55348"/>
        <a:stretch/>
      </xdr:blipFill>
      <xdr:spPr>
        <a:xfrm>
          <a:off x="1581150" y="22850475"/>
          <a:ext cx="1753466" cy="311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tabSelected="1" zoomScale="80" zoomScaleNormal="80" workbookViewId="0">
      <selection activeCell="U66" sqref="U66"/>
    </sheetView>
  </sheetViews>
  <sheetFormatPr baseColWidth="10" defaultRowHeight="15" x14ac:dyDescent="0.25"/>
  <cols>
    <col min="1" max="1" width="5.42578125" style="1" customWidth="1"/>
    <col min="2" max="2" width="27.28515625" style="1" customWidth="1"/>
    <col min="3" max="12" width="9" style="1" customWidth="1"/>
    <col min="13" max="13" width="10.1406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2.7109375" style="1" customWidth="1"/>
    <col min="20" max="26" width="13.7109375" style="1" customWidth="1"/>
    <col min="27" max="16384" width="11.42578125" style="1"/>
  </cols>
  <sheetData>
    <row r="1" spans="1:27" ht="30.75" customHeight="1" x14ac:dyDescent="0.35">
      <c r="A1" s="114" t="s">
        <v>137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3"/>
      <c r="U1" s="13"/>
      <c r="V1" s="13"/>
      <c r="W1" s="13"/>
      <c r="X1" s="13"/>
      <c r="Y1" s="13"/>
      <c r="Z1" s="13"/>
    </row>
    <row r="2" spans="1:27" ht="24.75" customHeight="1" thickBot="1" x14ac:dyDescent="0.3">
      <c r="A2" s="115" t="s">
        <v>70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</row>
    <row r="3" spans="1:27" ht="15.75" customHeight="1" x14ac:dyDescent="0.25">
      <c r="A3" s="116" t="s">
        <v>1</v>
      </c>
      <c r="B3" s="118" t="s">
        <v>2</v>
      </c>
      <c r="C3" s="120" t="s">
        <v>136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121"/>
      <c r="Q3" s="121"/>
      <c r="R3" s="121"/>
      <c r="S3" s="122"/>
    </row>
    <row r="4" spans="1:27" ht="17.25" customHeight="1" x14ac:dyDescent="0.25">
      <c r="A4" s="117"/>
      <c r="B4" s="119"/>
      <c r="C4" s="123" t="s">
        <v>17</v>
      </c>
      <c r="D4" s="124"/>
      <c r="E4" s="124"/>
      <c r="F4" s="125"/>
      <c r="G4" s="123" t="s">
        <v>18</v>
      </c>
      <c r="H4" s="124"/>
      <c r="I4" s="124"/>
      <c r="J4" s="125"/>
      <c r="K4" s="123" t="s">
        <v>19</v>
      </c>
      <c r="L4" s="124"/>
      <c r="M4" s="124"/>
      <c r="N4" s="125"/>
      <c r="O4" s="123" t="s">
        <v>20</v>
      </c>
      <c r="P4" s="124"/>
      <c r="Q4" s="124"/>
      <c r="R4" s="125"/>
      <c r="S4" s="126" t="s">
        <v>7</v>
      </c>
      <c r="T4" s="4"/>
      <c r="U4" s="4"/>
      <c r="V4" s="4"/>
      <c r="W4" s="4"/>
      <c r="X4" s="4"/>
      <c r="Y4" s="4"/>
      <c r="Z4" s="4"/>
      <c r="AA4" s="5"/>
    </row>
    <row r="5" spans="1:27" ht="19.5" customHeight="1" x14ac:dyDescent="0.25">
      <c r="A5" s="117"/>
      <c r="B5" s="129" t="s">
        <v>60</v>
      </c>
      <c r="C5" s="108" t="s">
        <v>21</v>
      </c>
      <c r="D5" s="108" t="s">
        <v>22</v>
      </c>
      <c r="E5" s="108" t="s">
        <v>23</v>
      </c>
      <c r="F5" s="110" t="s">
        <v>16</v>
      </c>
      <c r="G5" s="100" t="s">
        <v>13</v>
      </c>
      <c r="H5" s="100" t="s">
        <v>14</v>
      </c>
      <c r="I5" s="100" t="s">
        <v>15</v>
      </c>
      <c r="J5" s="106" t="s">
        <v>16</v>
      </c>
      <c r="K5" s="100" t="s">
        <v>24</v>
      </c>
      <c r="L5" s="100" t="s">
        <v>25</v>
      </c>
      <c r="M5" s="100" t="s">
        <v>26</v>
      </c>
      <c r="N5" s="106" t="s">
        <v>16</v>
      </c>
      <c r="O5" s="100" t="s">
        <v>27</v>
      </c>
      <c r="P5" s="100" t="s">
        <v>28</v>
      </c>
      <c r="Q5" s="100" t="s">
        <v>29</v>
      </c>
      <c r="R5" s="106" t="s">
        <v>16</v>
      </c>
      <c r="S5" s="127"/>
      <c r="T5" s="4"/>
      <c r="U5" s="4"/>
      <c r="V5" s="4"/>
      <c r="W5" s="4"/>
      <c r="X5" s="4"/>
      <c r="Y5" s="4"/>
      <c r="Z5" s="4"/>
      <c r="AA5" s="5"/>
    </row>
    <row r="6" spans="1:27" ht="20.25" customHeight="1" x14ac:dyDescent="0.25">
      <c r="A6" s="117"/>
      <c r="B6" s="130"/>
      <c r="C6" s="109"/>
      <c r="D6" s="109"/>
      <c r="E6" s="109"/>
      <c r="F6" s="111"/>
      <c r="G6" s="101"/>
      <c r="H6" s="101"/>
      <c r="I6" s="101"/>
      <c r="J6" s="107"/>
      <c r="K6" s="101"/>
      <c r="L6" s="101"/>
      <c r="M6" s="101"/>
      <c r="N6" s="107"/>
      <c r="O6" s="101"/>
      <c r="P6" s="101"/>
      <c r="Q6" s="101"/>
      <c r="R6" s="107"/>
      <c r="S6" s="128"/>
      <c r="T6" s="4"/>
      <c r="U6" s="4"/>
      <c r="V6" s="4"/>
      <c r="W6" s="4"/>
      <c r="X6" s="4"/>
      <c r="Y6" s="4"/>
      <c r="Z6" s="4"/>
      <c r="AA6" s="5"/>
    </row>
    <row r="7" spans="1:27" ht="15" customHeight="1" x14ac:dyDescent="0.25">
      <c r="A7" s="37">
        <v>1</v>
      </c>
      <c r="B7" s="10" t="s">
        <v>33</v>
      </c>
      <c r="C7" s="17">
        <v>125</v>
      </c>
      <c r="D7" s="17">
        <v>146</v>
      </c>
      <c r="E7" s="17">
        <v>227</v>
      </c>
      <c r="F7" s="18">
        <f t="shared" ref="F7:F36" si="0">SUM(C7:E7)</f>
        <v>498</v>
      </c>
      <c r="G7" s="19">
        <v>143</v>
      </c>
      <c r="H7" s="19">
        <v>139</v>
      </c>
      <c r="I7" s="19">
        <v>138</v>
      </c>
      <c r="J7" s="18">
        <f t="shared" ref="J7:J13" si="1">SUM(G7:I7)</f>
        <v>420</v>
      </c>
      <c r="K7" s="19">
        <v>196</v>
      </c>
      <c r="L7" s="17">
        <v>214</v>
      </c>
      <c r="M7" s="21">
        <v>142</v>
      </c>
      <c r="N7" s="18">
        <f>K7+L7+M7</f>
        <v>552</v>
      </c>
      <c r="O7" s="19"/>
      <c r="P7" s="19"/>
      <c r="Q7" s="20"/>
      <c r="R7" s="18">
        <f t="shared" ref="R7:R36" si="2">O7+P7+Q7</f>
        <v>0</v>
      </c>
      <c r="S7" s="30">
        <f>F7+J7+N7+R7</f>
        <v>1470</v>
      </c>
      <c r="T7" s="6"/>
      <c r="U7" s="6"/>
      <c r="V7" s="6"/>
      <c r="W7" s="6"/>
      <c r="X7" s="6"/>
      <c r="Y7" s="6"/>
      <c r="Z7" s="6"/>
      <c r="AA7" s="5"/>
    </row>
    <row r="8" spans="1:27" x14ac:dyDescent="0.25">
      <c r="A8" s="37">
        <v>2</v>
      </c>
      <c r="B8" s="10" t="s">
        <v>34</v>
      </c>
      <c r="C8" s="17">
        <v>574</v>
      </c>
      <c r="D8" s="17">
        <v>1120</v>
      </c>
      <c r="E8" s="17">
        <v>1241</v>
      </c>
      <c r="F8" s="18">
        <f t="shared" si="0"/>
        <v>2935</v>
      </c>
      <c r="G8" s="19">
        <v>868</v>
      </c>
      <c r="H8" s="19">
        <v>1062</v>
      </c>
      <c r="I8" s="19">
        <v>1094</v>
      </c>
      <c r="J8" s="18">
        <f t="shared" si="1"/>
        <v>3024</v>
      </c>
      <c r="K8" s="19">
        <v>1397</v>
      </c>
      <c r="L8" s="17">
        <v>980</v>
      </c>
      <c r="M8" s="21">
        <v>1180</v>
      </c>
      <c r="N8" s="18">
        <f t="shared" ref="N8:N31" si="3">K8+L8+M8</f>
        <v>3557</v>
      </c>
      <c r="O8" s="19"/>
      <c r="P8" s="19"/>
      <c r="Q8" s="20"/>
      <c r="R8" s="18">
        <f t="shared" si="2"/>
        <v>0</v>
      </c>
      <c r="S8" s="30">
        <f t="shared" ref="S8:S36" si="4">F8+J8+N8+R8</f>
        <v>9516</v>
      </c>
      <c r="T8" s="2"/>
      <c r="U8" s="2"/>
      <c r="V8" s="2"/>
      <c r="W8" s="2"/>
      <c r="X8" s="2"/>
      <c r="Y8" s="2"/>
      <c r="Z8" s="2"/>
    </row>
    <row r="9" spans="1:27" x14ac:dyDescent="0.25">
      <c r="A9" s="37">
        <v>3</v>
      </c>
      <c r="B9" s="10" t="s">
        <v>35</v>
      </c>
      <c r="C9" s="22">
        <v>109</v>
      </c>
      <c r="D9" s="17">
        <v>157</v>
      </c>
      <c r="E9" s="22">
        <v>315</v>
      </c>
      <c r="F9" s="18">
        <f t="shared" si="0"/>
        <v>581</v>
      </c>
      <c r="G9" s="22">
        <v>271</v>
      </c>
      <c r="H9" s="22">
        <v>292</v>
      </c>
      <c r="I9" s="22">
        <v>241</v>
      </c>
      <c r="J9" s="18">
        <f t="shared" si="1"/>
        <v>804</v>
      </c>
      <c r="K9" s="22">
        <v>304</v>
      </c>
      <c r="L9" s="22">
        <v>240</v>
      </c>
      <c r="M9" s="55">
        <v>236</v>
      </c>
      <c r="N9" s="18">
        <f t="shared" si="3"/>
        <v>780</v>
      </c>
      <c r="O9" s="22"/>
      <c r="P9" s="22"/>
      <c r="Q9" s="46"/>
      <c r="R9" s="18">
        <f t="shared" si="2"/>
        <v>0</v>
      </c>
      <c r="S9" s="30">
        <f t="shared" si="4"/>
        <v>2165</v>
      </c>
      <c r="T9" s="3"/>
      <c r="U9" s="3"/>
      <c r="V9" s="3"/>
      <c r="W9" s="3"/>
      <c r="X9" s="3"/>
      <c r="Y9" s="3"/>
      <c r="Z9" s="3"/>
    </row>
    <row r="10" spans="1:27" ht="15" customHeight="1" x14ac:dyDescent="0.25">
      <c r="A10" s="37">
        <v>4</v>
      </c>
      <c r="B10" s="11" t="s">
        <v>36</v>
      </c>
      <c r="C10" s="22">
        <v>167</v>
      </c>
      <c r="D10" s="17">
        <v>163</v>
      </c>
      <c r="E10" s="22">
        <v>123</v>
      </c>
      <c r="F10" s="18">
        <f t="shared" si="0"/>
        <v>453</v>
      </c>
      <c r="G10" s="22">
        <v>155</v>
      </c>
      <c r="H10" s="22">
        <v>146</v>
      </c>
      <c r="I10" s="22">
        <v>135</v>
      </c>
      <c r="J10" s="18">
        <f t="shared" si="1"/>
        <v>436</v>
      </c>
      <c r="K10" s="22">
        <v>173</v>
      </c>
      <c r="L10" s="22">
        <v>153</v>
      </c>
      <c r="M10" s="17">
        <v>160</v>
      </c>
      <c r="N10" s="18">
        <f t="shared" si="3"/>
        <v>486</v>
      </c>
      <c r="O10" s="22"/>
      <c r="P10" s="22"/>
      <c r="Q10" s="22"/>
      <c r="R10" s="18">
        <f t="shared" si="2"/>
        <v>0</v>
      </c>
      <c r="S10" s="30">
        <f t="shared" si="4"/>
        <v>1375</v>
      </c>
      <c r="T10" s="3"/>
      <c r="U10" s="3"/>
      <c r="V10" s="3"/>
      <c r="W10" s="3"/>
      <c r="X10" s="3"/>
      <c r="Y10" s="3"/>
      <c r="Z10" s="3"/>
    </row>
    <row r="11" spans="1:27" x14ac:dyDescent="0.25">
      <c r="A11" s="37">
        <v>5</v>
      </c>
      <c r="B11" s="10" t="s">
        <v>37</v>
      </c>
      <c r="C11" s="17">
        <v>262</v>
      </c>
      <c r="D11" s="17">
        <v>209</v>
      </c>
      <c r="E11" s="17">
        <v>239</v>
      </c>
      <c r="F11" s="18">
        <f t="shared" si="0"/>
        <v>710</v>
      </c>
      <c r="G11" s="22">
        <v>229</v>
      </c>
      <c r="H11" s="22">
        <v>224</v>
      </c>
      <c r="I11" s="22">
        <v>204</v>
      </c>
      <c r="J11" s="18">
        <f t="shared" si="1"/>
        <v>657</v>
      </c>
      <c r="K11" s="22">
        <v>352</v>
      </c>
      <c r="L11" s="22">
        <v>201</v>
      </c>
      <c r="M11" s="55">
        <v>170</v>
      </c>
      <c r="N11" s="18">
        <f t="shared" si="3"/>
        <v>723</v>
      </c>
      <c r="O11" s="22"/>
      <c r="P11" s="22"/>
      <c r="Q11" s="46"/>
      <c r="R11" s="18">
        <f t="shared" si="2"/>
        <v>0</v>
      </c>
      <c r="S11" s="30">
        <f t="shared" si="4"/>
        <v>2090</v>
      </c>
    </row>
    <row r="12" spans="1:27" x14ac:dyDescent="0.25">
      <c r="A12" s="37">
        <v>6</v>
      </c>
      <c r="B12" s="10" t="s">
        <v>38</v>
      </c>
      <c r="C12" s="17">
        <v>12</v>
      </c>
      <c r="D12" s="17">
        <v>14</v>
      </c>
      <c r="E12" s="17">
        <v>13</v>
      </c>
      <c r="F12" s="18">
        <f t="shared" si="0"/>
        <v>39</v>
      </c>
      <c r="G12" s="22">
        <v>166</v>
      </c>
      <c r="H12" s="22">
        <v>316</v>
      </c>
      <c r="I12" s="22">
        <v>285</v>
      </c>
      <c r="J12" s="18">
        <f t="shared" si="1"/>
        <v>767</v>
      </c>
      <c r="K12" s="22">
        <v>374</v>
      </c>
      <c r="L12" s="22">
        <v>292</v>
      </c>
      <c r="M12" s="55">
        <v>315</v>
      </c>
      <c r="N12" s="18">
        <f t="shared" si="3"/>
        <v>981</v>
      </c>
      <c r="O12" s="22"/>
      <c r="P12" s="22"/>
      <c r="Q12" s="46"/>
      <c r="R12" s="18">
        <f t="shared" si="2"/>
        <v>0</v>
      </c>
      <c r="S12" s="30">
        <f t="shared" si="4"/>
        <v>1787</v>
      </c>
    </row>
    <row r="13" spans="1:27" x14ac:dyDescent="0.25">
      <c r="A13" s="37">
        <v>7</v>
      </c>
      <c r="B13" s="10" t="s">
        <v>39</v>
      </c>
      <c r="C13" s="17">
        <v>601</v>
      </c>
      <c r="D13" s="17">
        <v>571</v>
      </c>
      <c r="E13" s="17">
        <v>698</v>
      </c>
      <c r="F13" s="18">
        <f t="shared" si="0"/>
        <v>1870</v>
      </c>
      <c r="G13" s="22">
        <v>205</v>
      </c>
      <c r="H13" s="22">
        <v>256</v>
      </c>
      <c r="I13" s="22">
        <v>138</v>
      </c>
      <c r="J13" s="18">
        <f t="shared" si="1"/>
        <v>599</v>
      </c>
      <c r="K13" s="22">
        <v>212</v>
      </c>
      <c r="L13" s="22">
        <v>213</v>
      </c>
      <c r="M13" s="55">
        <v>169</v>
      </c>
      <c r="N13" s="18">
        <f t="shared" si="3"/>
        <v>594</v>
      </c>
      <c r="O13" s="22"/>
      <c r="P13" s="22"/>
      <c r="Q13" s="46"/>
      <c r="R13" s="18">
        <f t="shared" si="2"/>
        <v>0</v>
      </c>
      <c r="S13" s="30">
        <f t="shared" si="4"/>
        <v>3063</v>
      </c>
    </row>
    <row r="14" spans="1:27" x14ac:dyDescent="0.25">
      <c r="A14" s="37">
        <v>8</v>
      </c>
      <c r="B14" s="10" t="s">
        <v>40</v>
      </c>
      <c r="C14" s="17">
        <v>20</v>
      </c>
      <c r="D14" s="17">
        <v>47</v>
      </c>
      <c r="E14" s="22">
        <v>21</v>
      </c>
      <c r="F14" s="18">
        <f t="shared" si="0"/>
        <v>88</v>
      </c>
      <c r="G14" s="19">
        <v>40</v>
      </c>
      <c r="H14" s="19">
        <v>56</v>
      </c>
      <c r="I14" s="19">
        <v>41</v>
      </c>
      <c r="J14" s="18">
        <f>I14+H14+G14</f>
        <v>137</v>
      </c>
      <c r="K14" s="22">
        <v>24</v>
      </c>
      <c r="L14" s="22">
        <v>36</v>
      </c>
      <c r="M14" s="55">
        <v>41</v>
      </c>
      <c r="N14" s="18">
        <f t="shared" si="3"/>
        <v>101</v>
      </c>
      <c r="O14" s="22"/>
      <c r="P14" s="22"/>
      <c r="Q14" s="46"/>
      <c r="R14" s="18">
        <f t="shared" si="2"/>
        <v>0</v>
      </c>
      <c r="S14" s="30">
        <f t="shared" si="4"/>
        <v>326</v>
      </c>
    </row>
    <row r="15" spans="1:27" x14ac:dyDescent="0.25">
      <c r="A15" s="37">
        <v>9</v>
      </c>
      <c r="B15" s="10" t="s">
        <v>41</v>
      </c>
      <c r="C15" s="17">
        <v>536</v>
      </c>
      <c r="D15" s="17">
        <v>570</v>
      </c>
      <c r="E15" s="17">
        <v>680</v>
      </c>
      <c r="F15" s="18">
        <f t="shared" si="0"/>
        <v>1786</v>
      </c>
      <c r="G15" s="19">
        <v>420</v>
      </c>
      <c r="H15" s="19">
        <v>457</v>
      </c>
      <c r="I15" s="19">
        <v>610</v>
      </c>
      <c r="J15" s="18">
        <f t="shared" ref="J15:J36" si="5">G15+H15+I15</f>
        <v>1487</v>
      </c>
      <c r="K15" s="19">
        <v>676</v>
      </c>
      <c r="L15" s="17">
        <v>507</v>
      </c>
      <c r="M15" s="55">
        <v>453</v>
      </c>
      <c r="N15" s="18">
        <f t="shared" si="3"/>
        <v>1636</v>
      </c>
      <c r="O15" s="22"/>
      <c r="P15" s="22"/>
      <c r="Q15" s="46"/>
      <c r="R15" s="18">
        <f t="shared" si="2"/>
        <v>0</v>
      </c>
      <c r="S15" s="30">
        <f t="shared" si="4"/>
        <v>4909</v>
      </c>
    </row>
    <row r="16" spans="1:27" x14ac:dyDescent="0.25">
      <c r="A16" s="37">
        <v>10</v>
      </c>
      <c r="B16" s="10" t="s">
        <v>42</v>
      </c>
      <c r="C16" s="17">
        <v>98</v>
      </c>
      <c r="D16" s="17">
        <v>118</v>
      </c>
      <c r="E16" s="17">
        <v>124</v>
      </c>
      <c r="F16" s="18">
        <f t="shared" si="0"/>
        <v>340</v>
      </c>
      <c r="G16" s="22">
        <v>118</v>
      </c>
      <c r="H16" s="19">
        <v>118</v>
      </c>
      <c r="I16" s="19">
        <v>58</v>
      </c>
      <c r="J16" s="18">
        <f t="shared" si="5"/>
        <v>294</v>
      </c>
      <c r="K16" s="19">
        <v>139</v>
      </c>
      <c r="L16" s="17">
        <v>117</v>
      </c>
      <c r="M16" s="55">
        <v>20</v>
      </c>
      <c r="N16" s="18">
        <f t="shared" si="3"/>
        <v>276</v>
      </c>
      <c r="O16" s="22"/>
      <c r="P16" s="22"/>
      <c r="Q16" s="46"/>
      <c r="R16" s="18">
        <f t="shared" si="2"/>
        <v>0</v>
      </c>
      <c r="S16" s="30">
        <f t="shared" si="4"/>
        <v>910</v>
      </c>
    </row>
    <row r="17" spans="1:19" x14ac:dyDescent="0.25">
      <c r="A17" s="37">
        <v>11</v>
      </c>
      <c r="B17" s="10" t="s">
        <v>43</v>
      </c>
      <c r="C17" s="17">
        <v>1155</v>
      </c>
      <c r="D17" s="17">
        <v>1008</v>
      </c>
      <c r="E17" s="17">
        <v>1290</v>
      </c>
      <c r="F17" s="18">
        <f t="shared" si="0"/>
        <v>3453</v>
      </c>
      <c r="G17" s="19">
        <v>1010</v>
      </c>
      <c r="H17" s="19">
        <v>1175</v>
      </c>
      <c r="I17" s="19">
        <v>996</v>
      </c>
      <c r="J17" s="18">
        <f t="shared" si="5"/>
        <v>3181</v>
      </c>
      <c r="K17" s="19">
        <v>1495</v>
      </c>
      <c r="L17" s="17">
        <v>1106</v>
      </c>
      <c r="M17" s="55">
        <v>916</v>
      </c>
      <c r="N17" s="18">
        <f t="shared" si="3"/>
        <v>3517</v>
      </c>
      <c r="O17" s="19"/>
      <c r="P17" s="19"/>
      <c r="Q17" s="23"/>
      <c r="R17" s="18">
        <f t="shared" si="2"/>
        <v>0</v>
      </c>
      <c r="S17" s="30">
        <f t="shared" si="4"/>
        <v>10151</v>
      </c>
    </row>
    <row r="18" spans="1:19" x14ac:dyDescent="0.25">
      <c r="A18" s="37">
        <v>12</v>
      </c>
      <c r="B18" s="10" t="s">
        <v>44</v>
      </c>
      <c r="C18" s="17">
        <v>91</v>
      </c>
      <c r="D18" s="17">
        <v>102</v>
      </c>
      <c r="E18" s="17">
        <v>134</v>
      </c>
      <c r="F18" s="18">
        <f t="shared" si="0"/>
        <v>327</v>
      </c>
      <c r="G18" s="19">
        <v>109</v>
      </c>
      <c r="H18" s="19">
        <v>108</v>
      </c>
      <c r="I18" s="19">
        <v>91</v>
      </c>
      <c r="J18" s="18">
        <f t="shared" si="5"/>
        <v>308</v>
      </c>
      <c r="K18" s="19">
        <v>107</v>
      </c>
      <c r="L18" s="17">
        <v>108</v>
      </c>
      <c r="M18" s="55">
        <v>67</v>
      </c>
      <c r="N18" s="18">
        <f t="shared" si="3"/>
        <v>282</v>
      </c>
      <c r="O18" s="19"/>
      <c r="P18" s="19"/>
      <c r="Q18" s="23"/>
      <c r="R18" s="18">
        <f t="shared" si="2"/>
        <v>0</v>
      </c>
      <c r="S18" s="30">
        <f t="shared" si="4"/>
        <v>917</v>
      </c>
    </row>
    <row r="19" spans="1:19" x14ac:dyDescent="0.25">
      <c r="A19" s="37">
        <v>13</v>
      </c>
      <c r="B19" s="10" t="s">
        <v>45</v>
      </c>
      <c r="C19" s="22">
        <v>90</v>
      </c>
      <c r="D19" s="17">
        <v>105</v>
      </c>
      <c r="E19" s="17">
        <v>131</v>
      </c>
      <c r="F19" s="18">
        <f t="shared" si="0"/>
        <v>326</v>
      </c>
      <c r="G19" s="19">
        <v>76</v>
      </c>
      <c r="H19" s="19">
        <v>80</v>
      </c>
      <c r="I19" s="19">
        <v>89</v>
      </c>
      <c r="J19" s="18">
        <f t="shared" si="5"/>
        <v>245</v>
      </c>
      <c r="K19" s="19">
        <v>77</v>
      </c>
      <c r="L19" s="17">
        <v>70</v>
      </c>
      <c r="M19" s="55">
        <v>39</v>
      </c>
      <c r="N19" s="18">
        <f t="shared" si="3"/>
        <v>186</v>
      </c>
      <c r="O19" s="19"/>
      <c r="P19" s="19"/>
      <c r="Q19" s="23"/>
      <c r="R19" s="18">
        <f t="shared" si="2"/>
        <v>0</v>
      </c>
      <c r="S19" s="30">
        <f t="shared" si="4"/>
        <v>757</v>
      </c>
    </row>
    <row r="20" spans="1:19" x14ac:dyDescent="0.25">
      <c r="A20" s="37">
        <v>14</v>
      </c>
      <c r="B20" s="10" t="s">
        <v>3</v>
      </c>
      <c r="C20" s="24">
        <v>2115</v>
      </c>
      <c r="D20" s="17">
        <v>1647</v>
      </c>
      <c r="E20" s="17">
        <v>1815</v>
      </c>
      <c r="F20" s="18">
        <f t="shared" si="0"/>
        <v>5577</v>
      </c>
      <c r="G20" s="19">
        <v>1628</v>
      </c>
      <c r="H20" s="19">
        <v>1906</v>
      </c>
      <c r="I20" s="19">
        <v>1671</v>
      </c>
      <c r="J20" s="18">
        <f t="shared" si="5"/>
        <v>5205</v>
      </c>
      <c r="K20" s="19">
        <v>2153</v>
      </c>
      <c r="L20" s="17">
        <v>1772</v>
      </c>
      <c r="M20" s="55">
        <v>1406</v>
      </c>
      <c r="N20" s="18">
        <f t="shared" si="3"/>
        <v>5331</v>
      </c>
      <c r="O20" s="19"/>
      <c r="P20" s="19"/>
      <c r="Q20" s="23"/>
      <c r="R20" s="18">
        <f t="shared" si="2"/>
        <v>0</v>
      </c>
      <c r="S20" s="30">
        <f t="shared" si="4"/>
        <v>16113</v>
      </c>
    </row>
    <row r="21" spans="1:19" x14ac:dyDescent="0.25">
      <c r="A21" s="37">
        <v>15</v>
      </c>
      <c r="B21" s="10" t="s">
        <v>4</v>
      </c>
      <c r="C21" s="25">
        <v>1335</v>
      </c>
      <c r="D21" s="17">
        <v>1099</v>
      </c>
      <c r="E21" s="17">
        <v>1445</v>
      </c>
      <c r="F21" s="18">
        <f t="shared" si="0"/>
        <v>3879</v>
      </c>
      <c r="G21" s="19">
        <v>1102</v>
      </c>
      <c r="H21" s="19">
        <v>1184</v>
      </c>
      <c r="I21" s="19">
        <v>1237</v>
      </c>
      <c r="J21" s="18">
        <f t="shared" si="5"/>
        <v>3523</v>
      </c>
      <c r="K21" s="19">
        <v>1518</v>
      </c>
      <c r="L21" s="17">
        <v>1377</v>
      </c>
      <c r="M21" s="55">
        <v>1163</v>
      </c>
      <c r="N21" s="18">
        <f t="shared" si="3"/>
        <v>4058</v>
      </c>
      <c r="O21" s="19"/>
      <c r="P21" s="19"/>
      <c r="Q21" s="23"/>
      <c r="R21" s="18">
        <f t="shared" si="2"/>
        <v>0</v>
      </c>
      <c r="S21" s="30">
        <f t="shared" si="4"/>
        <v>11460</v>
      </c>
    </row>
    <row r="22" spans="1:19" x14ac:dyDescent="0.25">
      <c r="A22" s="37">
        <v>16</v>
      </c>
      <c r="B22" s="10" t="s">
        <v>46</v>
      </c>
      <c r="C22" s="17">
        <v>61</v>
      </c>
      <c r="D22" s="17">
        <v>58</v>
      </c>
      <c r="E22" s="17">
        <v>84</v>
      </c>
      <c r="F22" s="18">
        <f t="shared" si="0"/>
        <v>203</v>
      </c>
      <c r="G22" s="19">
        <v>62</v>
      </c>
      <c r="H22" s="19">
        <v>68</v>
      </c>
      <c r="I22" s="19">
        <v>79</v>
      </c>
      <c r="J22" s="18">
        <f t="shared" si="5"/>
        <v>209</v>
      </c>
      <c r="K22" s="19">
        <v>63</v>
      </c>
      <c r="L22" s="17">
        <v>80</v>
      </c>
      <c r="M22" s="55">
        <v>41</v>
      </c>
      <c r="N22" s="18">
        <f t="shared" si="3"/>
        <v>184</v>
      </c>
      <c r="O22" s="19"/>
      <c r="P22" s="19"/>
      <c r="Q22" s="23"/>
      <c r="R22" s="18">
        <f t="shared" si="2"/>
        <v>0</v>
      </c>
      <c r="S22" s="30">
        <f t="shared" si="4"/>
        <v>596</v>
      </c>
    </row>
    <row r="23" spans="1:19" x14ac:dyDescent="0.25">
      <c r="A23" s="37">
        <v>17</v>
      </c>
      <c r="B23" s="10" t="s">
        <v>47</v>
      </c>
      <c r="C23" s="17">
        <v>267</v>
      </c>
      <c r="D23" s="17">
        <v>296</v>
      </c>
      <c r="E23" s="17">
        <v>320</v>
      </c>
      <c r="F23" s="18">
        <f t="shared" si="0"/>
        <v>883</v>
      </c>
      <c r="G23" s="19">
        <v>191</v>
      </c>
      <c r="H23" s="19">
        <v>199</v>
      </c>
      <c r="I23" s="19">
        <v>227</v>
      </c>
      <c r="J23" s="18">
        <f t="shared" si="5"/>
        <v>617</v>
      </c>
      <c r="K23" s="19">
        <v>201</v>
      </c>
      <c r="L23" s="17">
        <v>205</v>
      </c>
      <c r="M23" s="55">
        <v>169</v>
      </c>
      <c r="N23" s="18">
        <f t="shared" si="3"/>
        <v>575</v>
      </c>
      <c r="O23" s="19"/>
      <c r="P23" s="19"/>
      <c r="Q23" s="23"/>
      <c r="R23" s="18">
        <f t="shared" si="2"/>
        <v>0</v>
      </c>
      <c r="S23" s="30">
        <f t="shared" si="4"/>
        <v>2075</v>
      </c>
    </row>
    <row r="24" spans="1:19" x14ac:dyDescent="0.25">
      <c r="A24" s="37">
        <v>18</v>
      </c>
      <c r="B24" s="10" t="s">
        <v>48</v>
      </c>
      <c r="C24" s="17">
        <v>287</v>
      </c>
      <c r="D24" s="17">
        <v>270</v>
      </c>
      <c r="E24" s="17">
        <v>277</v>
      </c>
      <c r="F24" s="18">
        <f t="shared" si="0"/>
        <v>834</v>
      </c>
      <c r="G24" s="19">
        <v>142</v>
      </c>
      <c r="H24" s="19">
        <v>273</v>
      </c>
      <c r="I24" s="19">
        <v>295</v>
      </c>
      <c r="J24" s="18">
        <f t="shared" si="5"/>
        <v>710</v>
      </c>
      <c r="K24" s="19">
        <v>311</v>
      </c>
      <c r="L24" s="17">
        <v>261</v>
      </c>
      <c r="M24" s="55">
        <v>295</v>
      </c>
      <c r="N24" s="18">
        <f t="shared" si="3"/>
        <v>867</v>
      </c>
      <c r="O24" s="19"/>
      <c r="P24" s="17"/>
      <c r="Q24" s="23"/>
      <c r="R24" s="18">
        <f t="shared" si="2"/>
        <v>0</v>
      </c>
      <c r="S24" s="30">
        <f t="shared" si="4"/>
        <v>2411</v>
      </c>
    </row>
    <row r="25" spans="1:19" x14ac:dyDescent="0.25">
      <c r="A25" s="37">
        <v>19</v>
      </c>
      <c r="B25" s="10" t="s">
        <v>49</v>
      </c>
      <c r="C25" s="17">
        <v>100</v>
      </c>
      <c r="D25" s="17">
        <v>106</v>
      </c>
      <c r="E25" s="17">
        <v>142</v>
      </c>
      <c r="F25" s="18">
        <f t="shared" si="0"/>
        <v>348</v>
      </c>
      <c r="G25" s="19">
        <v>88</v>
      </c>
      <c r="H25" s="19">
        <v>67</v>
      </c>
      <c r="I25" s="19">
        <v>101</v>
      </c>
      <c r="J25" s="18">
        <f t="shared" si="5"/>
        <v>256</v>
      </c>
      <c r="K25" s="19">
        <v>120</v>
      </c>
      <c r="L25" s="17">
        <v>92</v>
      </c>
      <c r="M25" s="55">
        <v>94</v>
      </c>
      <c r="N25" s="18">
        <f t="shared" si="3"/>
        <v>306</v>
      </c>
      <c r="O25" s="19"/>
      <c r="P25" s="17"/>
      <c r="Q25" s="23"/>
      <c r="R25" s="18">
        <f t="shared" si="2"/>
        <v>0</v>
      </c>
      <c r="S25" s="30">
        <f t="shared" si="4"/>
        <v>910</v>
      </c>
    </row>
    <row r="26" spans="1:19" x14ac:dyDescent="0.25">
      <c r="A26" s="37">
        <v>20</v>
      </c>
      <c r="B26" s="10" t="s">
        <v>140</v>
      </c>
      <c r="C26" s="17"/>
      <c r="D26" s="17"/>
      <c r="E26" s="17"/>
      <c r="F26" s="18"/>
      <c r="G26" s="19"/>
      <c r="H26" s="19"/>
      <c r="I26" s="19"/>
      <c r="J26" s="18"/>
      <c r="K26" s="19">
        <v>259</v>
      </c>
      <c r="L26" s="17">
        <v>120</v>
      </c>
      <c r="M26" s="55">
        <v>123</v>
      </c>
      <c r="N26" s="18">
        <f>+M26+L26+K26</f>
        <v>502</v>
      </c>
      <c r="O26" s="19"/>
      <c r="P26" s="17"/>
      <c r="Q26" s="23"/>
      <c r="R26" s="18">
        <f>+Q26+P26+O26</f>
        <v>0</v>
      </c>
      <c r="S26" s="30">
        <f>+R26+N26</f>
        <v>502</v>
      </c>
    </row>
    <row r="27" spans="1:19" x14ac:dyDescent="0.25">
      <c r="A27" s="37">
        <v>21</v>
      </c>
      <c r="B27" s="10" t="s">
        <v>50</v>
      </c>
      <c r="C27" s="17">
        <v>274</v>
      </c>
      <c r="D27" s="17">
        <v>282</v>
      </c>
      <c r="E27" s="17">
        <v>202</v>
      </c>
      <c r="F27" s="18">
        <f t="shared" si="0"/>
        <v>758</v>
      </c>
      <c r="G27" s="19">
        <v>230</v>
      </c>
      <c r="H27" s="19">
        <v>270</v>
      </c>
      <c r="I27" s="19">
        <v>300</v>
      </c>
      <c r="J27" s="18">
        <f t="shared" si="5"/>
        <v>800</v>
      </c>
      <c r="K27" s="19">
        <v>316</v>
      </c>
      <c r="L27" s="17">
        <v>250</v>
      </c>
      <c r="M27" s="55">
        <v>249</v>
      </c>
      <c r="N27" s="18">
        <f t="shared" si="3"/>
        <v>815</v>
      </c>
      <c r="O27" s="19"/>
      <c r="P27" s="17"/>
      <c r="Q27" s="23"/>
      <c r="R27" s="18">
        <f t="shared" si="2"/>
        <v>0</v>
      </c>
      <c r="S27" s="30">
        <f t="shared" si="4"/>
        <v>2373</v>
      </c>
    </row>
    <row r="28" spans="1:19" x14ac:dyDescent="0.25">
      <c r="A28" s="37">
        <v>22</v>
      </c>
      <c r="B28" s="10" t="s">
        <v>51</v>
      </c>
      <c r="C28" s="17">
        <v>172</v>
      </c>
      <c r="D28" s="17">
        <v>178</v>
      </c>
      <c r="E28" s="17">
        <v>217</v>
      </c>
      <c r="F28" s="18">
        <f t="shared" si="0"/>
        <v>567</v>
      </c>
      <c r="G28" s="19">
        <v>175</v>
      </c>
      <c r="H28" s="19">
        <v>168</v>
      </c>
      <c r="I28" s="19">
        <v>152</v>
      </c>
      <c r="J28" s="18">
        <f t="shared" si="5"/>
        <v>495</v>
      </c>
      <c r="K28" s="19">
        <v>176</v>
      </c>
      <c r="L28" s="17">
        <v>127</v>
      </c>
      <c r="M28" s="55">
        <v>113</v>
      </c>
      <c r="N28" s="18">
        <f t="shared" si="3"/>
        <v>416</v>
      </c>
      <c r="O28" s="19"/>
      <c r="P28" s="17"/>
      <c r="Q28" s="23"/>
      <c r="R28" s="18">
        <f t="shared" si="2"/>
        <v>0</v>
      </c>
      <c r="S28" s="30">
        <f t="shared" si="4"/>
        <v>1478</v>
      </c>
    </row>
    <row r="29" spans="1:19" x14ac:dyDescent="0.25">
      <c r="A29" s="37">
        <v>23</v>
      </c>
      <c r="B29" s="10" t="s">
        <v>5</v>
      </c>
      <c r="C29" s="17">
        <v>668</v>
      </c>
      <c r="D29" s="17">
        <v>626</v>
      </c>
      <c r="E29" s="17">
        <v>573</v>
      </c>
      <c r="F29" s="18">
        <f t="shared" si="0"/>
        <v>1867</v>
      </c>
      <c r="G29" s="19">
        <v>536</v>
      </c>
      <c r="H29" s="19">
        <v>642</v>
      </c>
      <c r="I29" s="19">
        <v>644</v>
      </c>
      <c r="J29" s="18">
        <f t="shared" si="5"/>
        <v>1822</v>
      </c>
      <c r="K29" s="19">
        <v>636</v>
      </c>
      <c r="L29" s="17">
        <v>636</v>
      </c>
      <c r="M29" s="55">
        <v>603</v>
      </c>
      <c r="N29" s="18">
        <f t="shared" si="3"/>
        <v>1875</v>
      </c>
      <c r="O29" s="19"/>
      <c r="P29" s="17"/>
      <c r="Q29" s="23"/>
      <c r="R29" s="18">
        <f t="shared" si="2"/>
        <v>0</v>
      </c>
      <c r="S29" s="30">
        <f t="shared" si="4"/>
        <v>5564</v>
      </c>
    </row>
    <row r="30" spans="1:19" x14ac:dyDescent="0.25">
      <c r="A30" s="37">
        <v>24</v>
      </c>
      <c r="B30" s="10" t="s">
        <v>52</v>
      </c>
      <c r="C30" s="17">
        <v>189</v>
      </c>
      <c r="D30" s="17">
        <v>208</v>
      </c>
      <c r="E30" s="17">
        <v>221</v>
      </c>
      <c r="F30" s="18">
        <f t="shared" si="0"/>
        <v>618</v>
      </c>
      <c r="G30" s="19">
        <v>210</v>
      </c>
      <c r="H30" s="19">
        <v>151</v>
      </c>
      <c r="I30" s="19">
        <v>225</v>
      </c>
      <c r="J30" s="18">
        <f t="shared" si="5"/>
        <v>586</v>
      </c>
      <c r="K30" s="19">
        <v>219</v>
      </c>
      <c r="L30" s="17">
        <v>192</v>
      </c>
      <c r="M30" s="55">
        <v>180</v>
      </c>
      <c r="N30" s="18">
        <f t="shared" si="3"/>
        <v>591</v>
      </c>
      <c r="O30" s="19"/>
      <c r="P30" s="17"/>
      <c r="Q30" s="23"/>
      <c r="R30" s="18">
        <f t="shared" si="2"/>
        <v>0</v>
      </c>
      <c r="S30" s="30">
        <f t="shared" si="4"/>
        <v>1795</v>
      </c>
    </row>
    <row r="31" spans="1:19" x14ac:dyDescent="0.25">
      <c r="A31" s="37">
        <v>25</v>
      </c>
      <c r="B31" s="10" t="s">
        <v>53</v>
      </c>
      <c r="C31" s="17">
        <v>452</v>
      </c>
      <c r="D31" s="17">
        <v>404</v>
      </c>
      <c r="E31" s="17">
        <v>464</v>
      </c>
      <c r="F31" s="18">
        <f t="shared" si="0"/>
        <v>1320</v>
      </c>
      <c r="G31" s="19">
        <v>408</v>
      </c>
      <c r="H31" s="19">
        <v>417</v>
      </c>
      <c r="I31" s="19">
        <v>397</v>
      </c>
      <c r="J31" s="18">
        <f t="shared" si="5"/>
        <v>1222</v>
      </c>
      <c r="K31" s="19">
        <v>674</v>
      </c>
      <c r="L31" s="17">
        <v>444</v>
      </c>
      <c r="M31" s="55">
        <v>511</v>
      </c>
      <c r="N31" s="18">
        <f t="shared" si="3"/>
        <v>1629</v>
      </c>
      <c r="O31" s="19"/>
      <c r="P31" s="17"/>
      <c r="Q31" s="23"/>
      <c r="R31" s="18">
        <f t="shared" si="2"/>
        <v>0</v>
      </c>
      <c r="S31" s="30">
        <f t="shared" si="4"/>
        <v>4171</v>
      </c>
    </row>
    <row r="32" spans="1:19" x14ac:dyDescent="0.25">
      <c r="A32" s="37">
        <v>26</v>
      </c>
      <c r="B32" s="10" t="s">
        <v>64</v>
      </c>
      <c r="C32" s="17">
        <v>12</v>
      </c>
      <c r="D32" s="17">
        <v>15</v>
      </c>
      <c r="E32" s="17">
        <v>0</v>
      </c>
      <c r="F32" s="18">
        <f t="shared" si="0"/>
        <v>27</v>
      </c>
      <c r="G32" s="19">
        <v>13</v>
      </c>
      <c r="H32" s="17">
        <v>2</v>
      </c>
      <c r="I32" s="19">
        <v>11</v>
      </c>
      <c r="J32" s="18">
        <f>SUM(G32:I32)</f>
        <v>26</v>
      </c>
      <c r="K32" s="19">
        <v>17</v>
      </c>
      <c r="L32" s="17">
        <v>11</v>
      </c>
      <c r="M32" s="55">
        <v>13</v>
      </c>
      <c r="N32" s="18">
        <f>SUM(K32:M32)</f>
        <v>41</v>
      </c>
      <c r="O32" s="19"/>
      <c r="P32" s="17"/>
      <c r="Q32" s="55"/>
      <c r="R32" s="18">
        <f>SUM(O32:Q32)</f>
        <v>0</v>
      </c>
      <c r="S32" s="30">
        <f t="shared" si="4"/>
        <v>94</v>
      </c>
    </row>
    <row r="33" spans="1:19" x14ac:dyDescent="0.25">
      <c r="A33" s="37">
        <v>27</v>
      </c>
      <c r="B33" s="10" t="s">
        <v>67</v>
      </c>
      <c r="C33" s="17">
        <v>73</v>
      </c>
      <c r="D33" s="17">
        <v>76</v>
      </c>
      <c r="E33" s="17">
        <v>90</v>
      </c>
      <c r="F33" s="18">
        <f t="shared" si="0"/>
        <v>239</v>
      </c>
      <c r="G33" s="19">
        <v>39</v>
      </c>
      <c r="H33" s="19">
        <v>81</v>
      </c>
      <c r="I33" s="19">
        <v>79</v>
      </c>
      <c r="J33" s="18">
        <f>SUM(G33:I33)</f>
        <v>199</v>
      </c>
      <c r="K33" s="19">
        <v>58</v>
      </c>
      <c r="L33" s="17">
        <v>81</v>
      </c>
      <c r="M33" s="55">
        <v>62</v>
      </c>
      <c r="N33" s="18">
        <f>SUM(K33:M33)</f>
        <v>201</v>
      </c>
      <c r="O33" s="19"/>
      <c r="P33" s="17"/>
      <c r="Q33" s="23"/>
      <c r="R33" s="18">
        <f>SUM(O33:Q33)</f>
        <v>0</v>
      </c>
      <c r="S33" s="30">
        <f t="shared" si="4"/>
        <v>639</v>
      </c>
    </row>
    <row r="34" spans="1:19" x14ac:dyDescent="0.25">
      <c r="A34" s="37">
        <v>28</v>
      </c>
      <c r="B34" s="10" t="s">
        <v>63</v>
      </c>
      <c r="C34" s="17">
        <v>167</v>
      </c>
      <c r="D34" s="17">
        <v>185</v>
      </c>
      <c r="E34" s="17">
        <v>200</v>
      </c>
      <c r="F34" s="18">
        <f t="shared" si="0"/>
        <v>552</v>
      </c>
      <c r="G34" s="19">
        <v>100</v>
      </c>
      <c r="H34" s="19">
        <v>207</v>
      </c>
      <c r="I34" s="19">
        <v>200</v>
      </c>
      <c r="J34" s="18">
        <f>SUM(G34:I34)</f>
        <v>507</v>
      </c>
      <c r="K34" s="19">
        <v>232</v>
      </c>
      <c r="L34" s="17">
        <v>171</v>
      </c>
      <c r="M34" s="55">
        <v>171</v>
      </c>
      <c r="N34" s="18">
        <f>SUM(K34:M34)</f>
        <v>574</v>
      </c>
      <c r="O34" s="19"/>
      <c r="P34" s="17"/>
      <c r="Q34" s="23"/>
      <c r="R34" s="18">
        <f>SUM(O34:Q34)</f>
        <v>0</v>
      </c>
      <c r="S34" s="30">
        <f>SUM(F34+J34+N34)</f>
        <v>1633</v>
      </c>
    </row>
    <row r="35" spans="1:19" x14ac:dyDescent="0.25">
      <c r="A35" s="37">
        <v>29</v>
      </c>
      <c r="B35" s="10" t="s">
        <v>54</v>
      </c>
      <c r="C35" s="17">
        <v>76</v>
      </c>
      <c r="D35" s="17">
        <v>84</v>
      </c>
      <c r="E35" s="17">
        <v>119</v>
      </c>
      <c r="F35" s="18">
        <f t="shared" si="0"/>
        <v>279</v>
      </c>
      <c r="G35" s="19">
        <v>80</v>
      </c>
      <c r="H35" s="19">
        <v>113</v>
      </c>
      <c r="I35" s="19">
        <v>67</v>
      </c>
      <c r="J35" s="18">
        <f t="shared" si="5"/>
        <v>260</v>
      </c>
      <c r="K35" s="19">
        <v>69</v>
      </c>
      <c r="L35" s="17">
        <v>105</v>
      </c>
      <c r="M35" s="55">
        <v>94</v>
      </c>
      <c r="N35" s="18">
        <f>SUM(K35:M35)</f>
        <v>268</v>
      </c>
      <c r="O35" s="19"/>
      <c r="P35" s="19"/>
      <c r="Q35" s="23"/>
      <c r="R35" s="18">
        <f t="shared" si="2"/>
        <v>0</v>
      </c>
      <c r="S35" s="30">
        <f t="shared" si="4"/>
        <v>807</v>
      </c>
    </row>
    <row r="36" spans="1:19" x14ac:dyDescent="0.25">
      <c r="A36" s="37">
        <v>30</v>
      </c>
      <c r="B36" s="10" t="s">
        <v>55</v>
      </c>
      <c r="C36" s="17">
        <v>162</v>
      </c>
      <c r="D36" s="17">
        <v>322</v>
      </c>
      <c r="E36" s="17">
        <v>407</v>
      </c>
      <c r="F36" s="18">
        <f t="shared" si="0"/>
        <v>891</v>
      </c>
      <c r="G36" s="19">
        <v>118</v>
      </c>
      <c r="H36" s="19">
        <v>143</v>
      </c>
      <c r="I36" s="19">
        <v>318</v>
      </c>
      <c r="J36" s="18">
        <f t="shared" si="5"/>
        <v>579</v>
      </c>
      <c r="K36" s="19">
        <v>312</v>
      </c>
      <c r="L36" s="17">
        <v>284</v>
      </c>
      <c r="M36" s="55">
        <v>253</v>
      </c>
      <c r="N36" s="18">
        <f>K36+L36+M36</f>
        <v>849</v>
      </c>
      <c r="O36" s="19"/>
      <c r="P36" s="19"/>
      <c r="Q36" s="23"/>
      <c r="R36" s="18">
        <f t="shared" si="2"/>
        <v>0</v>
      </c>
      <c r="S36" s="30">
        <f t="shared" si="4"/>
        <v>2319</v>
      </c>
    </row>
    <row r="37" spans="1:19" x14ac:dyDescent="0.25">
      <c r="A37" s="112" t="s">
        <v>6</v>
      </c>
      <c r="B37" s="113"/>
      <c r="C37" s="16">
        <f>SUM(C7:C36)</f>
        <v>10250</v>
      </c>
      <c r="D37" s="16">
        <f t="shared" ref="D37:R37" si="6">SUM(D7:D36)</f>
        <v>10186</v>
      </c>
      <c r="E37" s="16">
        <f t="shared" si="6"/>
        <v>11812</v>
      </c>
      <c r="F37" s="16">
        <f t="shared" si="6"/>
        <v>32248</v>
      </c>
      <c r="G37" s="16">
        <f t="shared" si="6"/>
        <v>8932</v>
      </c>
      <c r="H37" s="16">
        <f t="shared" si="6"/>
        <v>10320</v>
      </c>
      <c r="I37" s="16">
        <f t="shared" si="6"/>
        <v>10123</v>
      </c>
      <c r="J37" s="16">
        <f t="shared" si="6"/>
        <v>29375</v>
      </c>
      <c r="K37" s="16">
        <f t="shared" si="6"/>
        <v>12860</v>
      </c>
      <c r="L37" s="16">
        <f t="shared" si="6"/>
        <v>10445</v>
      </c>
      <c r="M37" s="16">
        <f t="shared" si="6"/>
        <v>9448</v>
      </c>
      <c r="N37" s="16">
        <f t="shared" si="6"/>
        <v>32753</v>
      </c>
      <c r="O37" s="16">
        <f t="shared" si="6"/>
        <v>0</v>
      </c>
      <c r="P37" s="16">
        <f t="shared" si="6"/>
        <v>0</v>
      </c>
      <c r="Q37" s="16">
        <f t="shared" si="6"/>
        <v>0</v>
      </c>
      <c r="R37" s="16">
        <f t="shared" si="6"/>
        <v>0</v>
      </c>
      <c r="S37" s="50">
        <f>SUM(S7:S36)</f>
        <v>94376</v>
      </c>
    </row>
    <row r="38" spans="1:19" x14ac:dyDescent="0.25">
      <c r="A38" s="102"/>
      <c r="B38" s="103"/>
      <c r="C38" s="103"/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3"/>
      <c r="R38" s="103"/>
      <c r="S38" s="104"/>
    </row>
    <row r="39" spans="1:19" x14ac:dyDescent="0.25">
      <c r="A39" s="38">
        <v>31</v>
      </c>
      <c r="B39" s="34" t="s">
        <v>8</v>
      </c>
      <c r="C39" s="26">
        <v>1085</v>
      </c>
      <c r="D39" s="27">
        <v>973</v>
      </c>
      <c r="E39" s="26">
        <v>1099</v>
      </c>
      <c r="F39" s="28">
        <f t="shared" ref="F39:F58" si="7">SUM(C39:E39)</f>
        <v>3157</v>
      </c>
      <c r="G39" s="9">
        <v>957</v>
      </c>
      <c r="H39" s="9">
        <v>999</v>
      </c>
      <c r="I39" s="9">
        <v>1057</v>
      </c>
      <c r="J39" s="28">
        <f>SUM(G39:I39)</f>
        <v>3013</v>
      </c>
      <c r="K39" s="9">
        <v>941</v>
      </c>
      <c r="L39" s="9">
        <v>1027</v>
      </c>
      <c r="M39" s="27">
        <v>1349</v>
      </c>
      <c r="N39" s="28">
        <f t="shared" ref="N39:N58" si="8">SUM(K39:M39)</f>
        <v>3317</v>
      </c>
      <c r="O39" s="9"/>
      <c r="P39" s="27"/>
      <c r="Q39" s="9"/>
      <c r="R39" s="28">
        <f t="shared" ref="R39:R58" si="9">SUM(O39:Q39)</f>
        <v>0</v>
      </c>
      <c r="S39" s="30">
        <f t="shared" ref="S39:S58" si="10">F39+J39+N39+R39</f>
        <v>9487</v>
      </c>
    </row>
    <row r="40" spans="1:19" x14ac:dyDescent="0.25">
      <c r="A40" s="38">
        <v>32</v>
      </c>
      <c r="B40" s="7" t="s">
        <v>12</v>
      </c>
      <c r="C40" s="27">
        <v>12</v>
      </c>
      <c r="D40" s="27">
        <v>8</v>
      </c>
      <c r="E40" s="27">
        <v>13</v>
      </c>
      <c r="F40" s="28">
        <f t="shared" si="7"/>
        <v>33</v>
      </c>
      <c r="G40" s="92">
        <v>11</v>
      </c>
      <c r="H40" s="47">
        <v>6</v>
      </c>
      <c r="I40" s="40">
        <v>10</v>
      </c>
      <c r="J40" s="28">
        <f>G40+H40+I40</f>
        <v>27</v>
      </c>
      <c r="K40" s="47">
        <v>11</v>
      </c>
      <c r="L40" s="47">
        <v>14</v>
      </c>
      <c r="M40" s="47">
        <v>10</v>
      </c>
      <c r="N40" s="28">
        <f>K40+L40+M40</f>
        <v>35</v>
      </c>
      <c r="O40" s="40"/>
      <c r="P40" s="47"/>
      <c r="Q40" s="40"/>
      <c r="R40" s="28">
        <f>O40+P40+Q40</f>
        <v>0</v>
      </c>
      <c r="S40" s="30">
        <f>+R40+N40+J40+F40</f>
        <v>95</v>
      </c>
    </row>
    <row r="41" spans="1:19" x14ac:dyDescent="0.25">
      <c r="A41" s="38">
        <v>33</v>
      </c>
      <c r="B41" s="7" t="s">
        <v>31</v>
      </c>
      <c r="C41" s="27">
        <v>135</v>
      </c>
      <c r="D41" s="27">
        <v>132</v>
      </c>
      <c r="E41" s="27">
        <v>154</v>
      </c>
      <c r="F41" s="28">
        <f t="shared" si="7"/>
        <v>421</v>
      </c>
      <c r="G41" s="40">
        <v>124</v>
      </c>
      <c r="H41" s="40">
        <v>155</v>
      </c>
      <c r="I41" s="40">
        <v>138</v>
      </c>
      <c r="J41" s="28">
        <f>G41+H41+I41</f>
        <v>417</v>
      </c>
      <c r="K41" s="40">
        <v>139</v>
      </c>
      <c r="L41" s="47">
        <v>174</v>
      </c>
      <c r="M41" s="40">
        <v>186</v>
      </c>
      <c r="N41" s="28">
        <f>K41+L41+M41</f>
        <v>499</v>
      </c>
      <c r="O41" s="40"/>
      <c r="P41" s="47"/>
      <c r="Q41" s="40"/>
      <c r="R41" s="28">
        <f>O41+P41+Q41</f>
        <v>0</v>
      </c>
      <c r="S41" s="30">
        <f>F41+J41+N41+R41</f>
        <v>1337</v>
      </c>
    </row>
    <row r="42" spans="1:19" x14ac:dyDescent="0.25">
      <c r="A42" s="38">
        <v>34</v>
      </c>
      <c r="B42" s="7" t="s">
        <v>30</v>
      </c>
      <c r="C42" s="27">
        <v>155</v>
      </c>
      <c r="D42" s="27">
        <v>157</v>
      </c>
      <c r="E42" s="27">
        <v>170</v>
      </c>
      <c r="F42" s="28">
        <f t="shared" si="7"/>
        <v>482</v>
      </c>
      <c r="G42" s="40">
        <v>119</v>
      </c>
      <c r="H42" s="40">
        <v>162</v>
      </c>
      <c r="I42" s="40">
        <v>163</v>
      </c>
      <c r="J42" s="28">
        <f>G42+H42+I42</f>
        <v>444</v>
      </c>
      <c r="K42" s="40">
        <v>159</v>
      </c>
      <c r="L42" s="47">
        <v>184</v>
      </c>
      <c r="M42" s="40">
        <v>174</v>
      </c>
      <c r="N42" s="28">
        <f>K42+L42+M42</f>
        <v>517</v>
      </c>
      <c r="O42" s="40"/>
      <c r="P42" s="47"/>
      <c r="Q42" s="40"/>
      <c r="R42" s="28">
        <f>O42+P42+Q42</f>
        <v>0</v>
      </c>
      <c r="S42" s="30">
        <f>F42+J42+N42+R42</f>
        <v>1443</v>
      </c>
    </row>
    <row r="43" spans="1:19" x14ac:dyDescent="0.25">
      <c r="A43" s="38">
        <v>35</v>
      </c>
      <c r="B43" s="7" t="s">
        <v>11</v>
      </c>
      <c r="C43" s="27">
        <f>+C44+C45</f>
        <v>21</v>
      </c>
      <c r="D43" s="27">
        <f>+D44+D45</f>
        <v>12</v>
      </c>
      <c r="E43" s="27">
        <f>+E44+E45</f>
        <v>13</v>
      </c>
      <c r="F43" s="28">
        <f t="shared" si="7"/>
        <v>46</v>
      </c>
      <c r="G43" s="40">
        <f>+G44+G45</f>
        <v>12</v>
      </c>
      <c r="H43" s="40">
        <f>+H44+H45</f>
        <v>15</v>
      </c>
      <c r="I43" s="40">
        <f>+I44+I45</f>
        <v>11</v>
      </c>
      <c r="J43" s="28">
        <f>G43+H43+I43</f>
        <v>38</v>
      </c>
      <c r="K43" s="40">
        <f>+K44+K45</f>
        <v>13</v>
      </c>
      <c r="L43" s="47">
        <f>+L44+L45</f>
        <v>11</v>
      </c>
      <c r="M43" s="47">
        <f>+M44+M45</f>
        <v>17</v>
      </c>
      <c r="N43" s="28">
        <f>K43+L43+M43</f>
        <v>41</v>
      </c>
      <c r="O43" s="40">
        <f>+O44+O45</f>
        <v>0</v>
      </c>
      <c r="P43" s="47">
        <f>+P44+P45</f>
        <v>0</v>
      </c>
      <c r="Q43" s="40">
        <f>+Q44+Q45</f>
        <v>0</v>
      </c>
      <c r="R43" s="28">
        <f>O43+P43+Q43</f>
        <v>0</v>
      </c>
      <c r="S43" s="30">
        <f>F43+J43+N43+R43</f>
        <v>125</v>
      </c>
    </row>
    <row r="44" spans="1:19" x14ac:dyDescent="0.25">
      <c r="A44" s="38">
        <v>36</v>
      </c>
      <c r="B44" s="7" t="s">
        <v>71</v>
      </c>
      <c r="C44" s="22">
        <v>14</v>
      </c>
      <c r="D44" s="27">
        <v>10</v>
      </c>
      <c r="E44" s="26">
        <v>11</v>
      </c>
      <c r="F44" s="28">
        <f t="shared" si="7"/>
        <v>35</v>
      </c>
      <c r="G44" s="9">
        <v>10</v>
      </c>
      <c r="H44" s="9">
        <v>11</v>
      </c>
      <c r="I44" s="9">
        <v>8</v>
      </c>
      <c r="J44" s="28">
        <f t="shared" ref="J44:J58" si="11">SUM(G44:I44)</f>
        <v>29</v>
      </c>
      <c r="K44" s="41">
        <v>11</v>
      </c>
      <c r="L44" s="47">
        <v>8</v>
      </c>
      <c r="M44" s="47">
        <v>13</v>
      </c>
      <c r="N44" s="28">
        <f t="shared" si="8"/>
        <v>32</v>
      </c>
      <c r="O44" s="40"/>
      <c r="P44" s="40"/>
      <c r="Q44" s="41"/>
      <c r="R44" s="28">
        <f t="shared" si="9"/>
        <v>0</v>
      </c>
      <c r="S44" s="30">
        <f t="shared" si="10"/>
        <v>96</v>
      </c>
    </row>
    <row r="45" spans="1:19" x14ac:dyDescent="0.25">
      <c r="A45" s="38">
        <v>37</v>
      </c>
      <c r="B45" s="7" t="s">
        <v>10</v>
      </c>
      <c r="C45" s="26">
        <v>7</v>
      </c>
      <c r="D45" s="27">
        <v>2</v>
      </c>
      <c r="E45" s="27">
        <v>2</v>
      </c>
      <c r="F45" s="28">
        <f t="shared" si="7"/>
        <v>11</v>
      </c>
      <c r="G45" s="9">
        <v>2</v>
      </c>
      <c r="H45" s="9">
        <v>4</v>
      </c>
      <c r="I45" s="9">
        <v>3</v>
      </c>
      <c r="J45" s="28">
        <f t="shared" si="11"/>
        <v>9</v>
      </c>
      <c r="K45" s="27">
        <v>2</v>
      </c>
      <c r="L45" s="27">
        <v>3</v>
      </c>
      <c r="M45" s="27">
        <v>4</v>
      </c>
      <c r="N45" s="28">
        <f t="shared" si="8"/>
        <v>9</v>
      </c>
      <c r="O45" s="9"/>
      <c r="P45" s="9"/>
      <c r="Q45" s="48"/>
      <c r="R45" s="28">
        <f>SUM(O45:P45)</f>
        <v>0</v>
      </c>
      <c r="S45" s="30">
        <f t="shared" si="10"/>
        <v>29</v>
      </c>
    </row>
    <row r="46" spans="1:19" x14ac:dyDescent="0.25">
      <c r="A46" s="38">
        <v>38</v>
      </c>
      <c r="B46" s="7" t="s">
        <v>66</v>
      </c>
      <c r="C46" s="27">
        <v>1</v>
      </c>
      <c r="D46" s="27">
        <v>2</v>
      </c>
      <c r="E46" s="27">
        <v>2</v>
      </c>
      <c r="F46" s="28">
        <f>SUM(C46:E46)</f>
        <v>5</v>
      </c>
      <c r="G46" s="27">
        <v>2</v>
      </c>
      <c r="H46" s="27">
        <v>5</v>
      </c>
      <c r="I46" s="27">
        <v>2</v>
      </c>
      <c r="J46" s="28">
        <f>G46+H46+I46</f>
        <v>9</v>
      </c>
      <c r="K46" s="27">
        <v>1</v>
      </c>
      <c r="L46" s="27">
        <v>4</v>
      </c>
      <c r="M46" s="27">
        <v>1</v>
      </c>
      <c r="N46" s="28">
        <f>K46+L46+M46</f>
        <v>6</v>
      </c>
      <c r="O46" s="9"/>
      <c r="P46" s="9"/>
      <c r="Q46" s="58"/>
      <c r="R46" s="28">
        <f>O46+P46+Q46</f>
        <v>0</v>
      </c>
      <c r="S46" s="30">
        <f>R46+N46+J46+F46</f>
        <v>20</v>
      </c>
    </row>
    <row r="47" spans="1:19" x14ac:dyDescent="0.25">
      <c r="A47" s="38">
        <v>39</v>
      </c>
      <c r="B47" s="7" t="s">
        <v>72</v>
      </c>
      <c r="C47" s="27">
        <v>120</v>
      </c>
      <c r="D47" s="27">
        <v>94</v>
      </c>
      <c r="E47" s="27">
        <v>157</v>
      </c>
      <c r="F47" s="28">
        <f t="shared" si="7"/>
        <v>371</v>
      </c>
      <c r="G47" s="9">
        <v>121</v>
      </c>
      <c r="H47" s="9">
        <v>135</v>
      </c>
      <c r="I47" s="9">
        <v>120</v>
      </c>
      <c r="J47" s="28">
        <f t="shared" si="11"/>
        <v>376</v>
      </c>
      <c r="K47" s="9">
        <v>129</v>
      </c>
      <c r="L47" s="27">
        <v>174</v>
      </c>
      <c r="M47" s="27">
        <v>158</v>
      </c>
      <c r="N47" s="28">
        <f t="shared" si="8"/>
        <v>461</v>
      </c>
      <c r="O47" s="9"/>
      <c r="P47" s="9"/>
      <c r="Q47" s="9"/>
      <c r="R47" s="28">
        <f t="shared" si="9"/>
        <v>0</v>
      </c>
      <c r="S47" s="30">
        <f t="shared" si="10"/>
        <v>1208</v>
      </c>
    </row>
    <row r="48" spans="1:19" x14ac:dyDescent="0.25">
      <c r="A48" s="38">
        <v>40</v>
      </c>
      <c r="B48" s="7" t="s">
        <v>59</v>
      </c>
      <c r="C48" s="27">
        <v>321</v>
      </c>
      <c r="D48" s="27">
        <v>261</v>
      </c>
      <c r="E48" s="27">
        <v>320</v>
      </c>
      <c r="F48" s="28">
        <f t="shared" si="7"/>
        <v>902</v>
      </c>
      <c r="G48" s="9">
        <v>316</v>
      </c>
      <c r="H48" s="9">
        <v>363</v>
      </c>
      <c r="I48" s="9">
        <v>351</v>
      </c>
      <c r="J48" s="28">
        <f t="shared" si="11"/>
        <v>1030</v>
      </c>
      <c r="K48" s="9">
        <v>330</v>
      </c>
      <c r="L48" s="27">
        <v>326</v>
      </c>
      <c r="M48" s="27">
        <v>346</v>
      </c>
      <c r="N48" s="28">
        <f t="shared" si="8"/>
        <v>1002</v>
      </c>
      <c r="O48" s="9"/>
      <c r="P48" s="9"/>
      <c r="Q48" s="9"/>
      <c r="R48" s="28">
        <f t="shared" si="9"/>
        <v>0</v>
      </c>
      <c r="S48" s="30">
        <f t="shared" si="10"/>
        <v>2934</v>
      </c>
    </row>
    <row r="49" spans="1:19" x14ac:dyDescent="0.25">
      <c r="A49" s="38">
        <v>41</v>
      </c>
      <c r="B49" s="7" t="s">
        <v>73</v>
      </c>
      <c r="C49" s="17">
        <v>31</v>
      </c>
      <c r="D49" s="27">
        <v>22</v>
      </c>
      <c r="E49" s="27">
        <v>30</v>
      </c>
      <c r="F49" s="28">
        <f t="shared" si="7"/>
        <v>83</v>
      </c>
      <c r="G49" s="9">
        <v>39</v>
      </c>
      <c r="H49" s="9">
        <v>37</v>
      </c>
      <c r="I49" s="9">
        <v>34</v>
      </c>
      <c r="J49" s="28">
        <f t="shared" si="11"/>
        <v>110</v>
      </c>
      <c r="K49" s="9">
        <v>65</v>
      </c>
      <c r="L49" s="27">
        <v>42</v>
      </c>
      <c r="M49" s="27">
        <v>40</v>
      </c>
      <c r="N49" s="28">
        <f t="shared" si="8"/>
        <v>147</v>
      </c>
      <c r="O49" s="9"/>
      <c r="P49" s="9"/>
      <c r="Q49" s="9"/>
      <c r="R49" s="28">
        <f t="shared" si="9"/>
        <v>0</v>
      </c>
      <c r="S49" s="30">
        <f t="shared" si="10"/>
        <v>340</v>
      </c>
    </row>
    <row r="50" spans="1:19" x14ac:dyDescent="0.25">
      <c r="A50" s="38">
        <v>42</v>
      </c>
      <c r="B50" s="7" t="s">
        <v>65</v>
      </c>
      <c r="C50" s="27">
        <v>144</v>
      </c>
      <c r="D50" s="27">
        <v>163</v>
      </c>
      <c r="E50" s="27">
        <v>147</v>
      </c>
      <c r="F50" s="28">
        <f t="shared" si="7"/>
        <v>454</v>
      </c>
      <c r="G50" s="26">
        <v>91</v>
      </c>
      <c r="H50" s="26">
        <v>134</v>
      </c>
      <c r="I50" s="26">
        <v>106</v>
      </c>
      <c r="J50" s="28">
        <f t="shared" si="11"/>
        <v>331</v>
      </c>
      <c r="K50" s="29">
        <v>191</v>
      </c>
      <c r="L50" s="27">
        <v>176</v>
      </c>
      <c r="M50" s="27">
        <v>139</v>
      </c>
      <c r="N50" s="28">
        <f t="shared" si="8"/>
        <v>506</v>
      </c>
      <c r="O50" s="9"/>
      <c r="P50" s="9"/>
      <c r="Q50" s="9"/>
      <c r="R50" s="28">
        <f t="shared" si="9"/>
        <v>0</v>
      </c>
      <c r="S50" s="30">
        <f t="shared" si="10"/>
        <v>1291</v>
      </c>
    </row>
    <row r="51" spans="1:19" x14ac:dyDescent="0.25">
      <c r="A51" s="38">
        <v>43</v>
      </c>
      <c r="B51" s="7" t="s">
        <v>138</v>
      </c>
      <c r="C51" s="27"/>
      <c r="D51" s="27"/>
      <c r="E51" s="27"/>
      <c r="F51" s="28"/>
      <c r="G51" s="26"/>
      <c r="H51" s="26"/>
      <c r="I51" s="26"/>
      <c r="J51" s="28"/>
      <c r="K51" s="29">
        <v>130</v>
      </c>
      <c r="L51" s="27">
        <v>122</v>
      </c>
      <c r="M51" s="27">
        <v>133</v>
      </c>
      <c r="N51" s="28">
        <f>+K51+L51+M51</f>
        <v>385</v>
      </c>
      <c r="O51" s="9"/>
      <c r="P51" s="9"/>
      <c r="Q51" s="9"/>
      <c r="R51" s="28">
        <f>+Q51+P51+O51</f>
        <v>0</v>
      </c>
      <c r="S51" s="30">
        <f>+R51+N51</f>
        <v>385</v>
      </c>
    </row>
    <row r="52" spans="1:19" x14ac:dyDescent="0.25">
      <c r="A52" s="38">
        <v>44</v>
      </c>
      <c r="B52" s="7" t="s">
        <v>139</v>
      </c>
      <c r="C52" s="27"/>
      <c r="D52" s="27"/>
      <c r="E52" s="27"/>
      <c r="F52" s="28"/>
      <c r="G52" s="26"/>
      <c r="H52" s="26"/>
      <c r="I52" s="26"/>
      <c r="J52" s="28"/>
      <c r="K52" s="29">
        <v>562</v>
      </c>
      <c r="L52" s="27">
        <v>484</v>
      </c>
      <c r="M52" s="27">
        <v>397</v>
      </c>
      <c r="N52" s="28">
        <f>+M52+L52+K52</f>
        <v>1443</v>
      </c>
      <c r="O52" s="9"/>
      <c r="P52" s="9"/>
      <c r="Q52" s="9"/>
      <c r="R52" s="28">
        <f>+Q52+P52+O52</f>
        <v>0</v>
      </c>
      <c r="S52" s="30">
        <f>+R52+N52</f>
        <v>1443</v>
      </c>
    </row>
    <row r="53" spans="1:19" x14ac:dyDescent="0.25">
      <c r="A53" s="38">
        <v>45</v>
      </c>
      <c r="B53" s="7" t="s">
        <v>9</v>
      </c>
      <c r="C53" s="27">
        <v>3036</v>
      </c>
      <c r="D53" s="27">
        <v>3055</v>
      </c>
      <c r="E53" s="27">
        <v>3623</v>
      </c>
      <c r="F53" s="28">
        <f t="shared" si="7"/>
        <v>9714</v>
      </c>
      <c r="G53" s="26">
        <v>2729</v>
      </c>
      <c r="H53" s="26">
        <v>3113</v>
      </c>
      <c r="I53" s="26">
        <v>3649</v>
      </c>
      <c r="J53" s="28">
        <f t="shared" si="11"/>
        <v>9491</v>
      </c>
      <c r="K53" s="29">
        <v>3789</v>
      </c>
      <c r="L53" s="27">
        <v>3016</v>
      </c>
      <c r="M53" s="27">
        <v>2735</v>
      </c>
      <c r="N53" s="28">
        <f t="shared" si="8"/>
        <v>9540</v>
      </c>
      <c r="O53" s="9"/>
      <c r="P53" s="9"/>
      <c r="Q53" s="9"/>
      <c r="R53" s="28">
        <f t="shared" si="9"/>
        <v>0</v>
      </c>
      <c r="S53" s="30">
        <f t="shared" si="10"/>
        <v>28745</v>
      </c>
    </row>
    <row r="54" spans="1:19" x14ac:dyDescent="0.25">
      <c r="A54" s="38">
        <v>46</v>
      </c>
      <c r="B54" s="7" t="s">
        <v>56</v>
      </c>
      <c r="C54" s="27">
        <v>17731</v>
      </c>
      <c r="D54" s="27">
        <v>12802</v>
      </c>
      <c r="E54" s="26">
        <v>13095</v>
      </c>
      <c r="F54" s="28">
        <f t="shared" si="7"/>
        <v>43628</v>
      </c>
      <c r="G54" s="27">
        <v>14000</v>
      </c>
      <c r="H54" s="27">
        <v>14745</v>
      </c>
      <c r="I54" s="27">
        <v>16956</v>
      </c>
      <c r="J54" s="28">
        <f>G54+H54+I54</f>
        <v>45701</v>
      </c>
      <c r="K54" s="27">
        <v>7815</v>
      </c>
      <c r="L54" s="27">
        <v>6402</v>
      </c>
      <c r="M54" s="27">
        <v>6289</v>
      </c>
      <c r="N54" s="28">
        <f>K54+L54+M54</f>
        <v>20506</v>
      </c>
      <c r="O54" s="27"/>
      <c r="P54" s="27"/>
      <c r="Q54" s="27"/>
      <c r="R54" s="28">
        <f>SUM(O50:Q53)</f>
        <v>0</v>
      </c>
      <c r="S54" s="30">
        <f t="shared" si="10"/>
        <v>109835</v>
      </c>
    </row>
    <row r="55" spans="1:19" x14ac:dyDescent="0.25">
      <c r="A55" s="38">
        <v>47</v>
      </c>
      <c r="B55" s="7" t="s">
        <v>35</v>
      </c>
      <c r="C55" s="17">
        <v>21</v>
      </c>
      <c r="D55" s="27">
        <v>32</v>
      </c>
      <c r="E55" s="27">
        <v>67</v>
      </c>
      <c r="F55" s="28">
        <f t="shared" si="7"/>
        <v>120</v>
      </c>
      <c r="G55" s="27">
        <v>43</v>
      </c>
      <c r="H55" s="27">
        <v>49</v>
      </c>
      <c r="I55" s="27">
        <v>44</v>
      </c>
      <c r="J55" s="49">
        <f>G55+H55+I55</f>
        <v>136</v>
      </c>
      <c r="K55" s="29">
        <v>37</v>
      </c>
      <c r="L55" s="27">
        <v>51</v>
      </c>
      <c r="M55" s="27">
        <v>46</v>
      </c>
      <c r="N55" s="28">
        <f>K55+L55+M55</f>
        <v>134</v>
      </c>
      <c r="O55" s="9"/>
      <c r="P55" s="9"/>
      <c r="Q55" s="27"/>
      <c r="R55" s="28">
        <f>O55+P55+Q55</f>
        <v>0</v>
      </c>
      <c r="S55" s="30">
        <f t="shared" si="10"/>
        <v>390</v>
      </c>
    </row>
    <row r="56" spans="1:19" x14ac:dyDescent="0.25">
      <c r="A56" s="38">
        <v>48</v>
      </c>
      <c r="B56" s="39" t="s">
        <v>74</v>
      </c>
      <c r="C56" s="27">
        <v>1</v>
      </c>
      <c r="D56" s="26">
        <v>1</v>
      </c>
      <c r="E56" s="27">
        <v>5</v>
      </c>
      <c r="F56" s="28">
        <f t="shared" si="7"/>
        <v>7</v>
      </c>
      <c r="G56" s="27">
        <v>1</v>
      </c>
      <c r="H56" s="27">
        <v>3</v>
      </c>
      <c r="I56" s="27">
        <v>1</v>
      </c>
      <c r="J56" s="49">
        <f>G56+H56+I56</f>
        <v>5</v>
      </c>
      <c r="K56" s="29">
        <v>10</v>
      </c>
      <c r="L56" s="27">
        <v>13</v>
      </c>
      <c r="M56" s="27">
        <v>6</v>
      </c>
      <c r="N56" s="28">
        <f>SUM(K56:M56)</f>
        <v>29</v>
      </c>
      <c r="O56" s="9"/>
      <c r="P56" s="9"/>
      <c r="Q56" s="27"/>
      <c r="R56" s="28">
        <f>SUM(O56:Q56)</f>
        <v>0</v>
      </c>
      <c r="S56" s="30">
        <f>R56+N56+J56+F56</f>
        <v>41</v>
      </c>
    </row>
    <row r="57" spans="1:19" x14ac:dyDescent="0.25">
      <c r="A57" s="38">
        <v>49</v>
      </c>
      <c r="B57" s="34" t="s">
        <v>75</v>
      </c>
      <c r="C57" s="27">
        <v>0</v>
      </c>
      <c r="D57" s="26">
        <v>3</v>
      </c>
      <c r="E57" s="27">
        <v>3</v>
      </c>
      <c r="F57" s="28">
        <f t="shared" si="7"/>
        <v>6</v>
      </c>
      <c r="G57" s="27">
        <v>1</v>
      </c>
      <c r="H57" s="27"/>
      <c r="I57" s="27">
        <v>2</v>
      </c>
      <c r="J57" s="28">
        <f t="shared" si="11"/>
        <v>3</v>
      </c>
      <c r="K57" s="27"/>
      <c r="L57" s="27">
        <v>2</v>
      </c>
      <c r="M57" s="27">
        <v>1</v>
      </c>
      <c r="N57" s="28">
        <f t="shared" si="8"/>
        <v>3</v>
      </c>
      <c r="O57" s="26"/>
      <c r="P57" s="9"/>
      <c r="Q57" s="27"/>
      <c r="R57" s="28">
        <f t="shared" si="9"/>
        <v>0</v>
      </c>
      <c r="S57" s="30">
        <f t="shared" si="10"/>
        <v>12</v>
      </c>
    </row>
    <row r="58" spans="1:19" ht="15.75" thickBot="1" x14ac:dyDescent="0.3">
      <c r="A58" s="38">
        <v>50</v>
      </c>
      <c r="B58" s="7" t="s">
        <v>32</v>
      </c>
      <c r="C58" s="27">
        <v>89</v>
      </c>
      <c r="D58" s="26">
        <v>163</v>
      </c>
      <c r="E58" s="26">
        <v>136</v>
      </c>
      <c r="F58" s="28">
        <f t="shared" si="7"/>
        <v>388</v>
      </c>
      <c r="G58" s="9">
        <v>99</v>
      </c>
      <c r="H58" s="9">
        <v>147</v>
      </c>
      <c r="I58" s="9">
        <v>80</v>
      </c>
      <c r="J58" s="28">
        <f t="shared" si="11"/>
        <v>326</v>
      </c>
      <c r="K58" s="54">
        <v>132</v>
      </c>
      <c r="L58" s="27">
        <v>142</v>
      </c>
      <c r="M58" s="27">
        <v>314</v>
      </c>
      <c r="N58" s="28">
        <f t="shared" si="8"/>
        <v>588</v>
      </c>
      <c r="O58" s="9"/>
      <c r="P58" s="9"/>
      <c r="Q58" s="31"/>
      <c r="R58" s="32">
        <f t="shared" si="9"/>
        <v>0</v>
      </c>
      <c r="S58" s="33">
        <f t="shared" si="10"/>
        <v>1302</v>
      </c>
    </row>
    <row r="59" spans="1:19" ht="27.75" customHeight="1" x14ac:dyDescent="0.3">
      <c r="B59" s="105"/>
      <c r="C59" s="105"/>
      <c r="D59" s="105"/>
      <c r="E59" s="105"/>
      <c r="F59" s="14"/>
      <c r="G59" s="14"/>
      <c r="H59" s="3"/>
      <c r="I59" s="3"/>
      <c r="J59" s="3"/>
      <c r="K59" s="3"/>
      <c r="L59" s="3"/>
      <c r="M59" s="3"/>
      <c r="N59" s="3"/>
      <c r="O59" s="3"/>
    </row>
    <row r="60" spans="1:19" ht="17.25" x14ac:dyDescent="0.3">
      <c r="B60" s="3"/>
      <c r="C60" s="3"/>
      <c r="D60" s="3"/>
      <c r="E60" s="3"/>
      <c r="F60" s="3"/>
      <c r="G60" s="3"/>
      <c r="H60" s="3"/>
      <c r="I60" s="3"/>
      <c r="J60" s="94"/>
      <c r="K60" s="95"/>
      <c r="L60" s="95"/>
      <c r="M60" s="95"/>
      <c r="N60" s="95"/>
      <c r="O60" s="95"/>
    </row>
    <row r="61" spans="1:19" ht="17.25" x14ac:dyDescent="0.3">
      <c r="B61" s="3"/>
      <c r="C61" s="99"/>
      <c r="D61" s="99"/>
      <c r="E61" s="99"/>
      <c r="F61" s="99"/>
      <c r="G61" s="99"/>
      <c r="H61" s="3"/>
      <c r="I61" s="3"/>
      <c r="J61" s="14"/>
      <c r="K61" s="99"/>
      <c r="L61" s="99"/>
      <c r="M61" s="99"/>
      <c r="N61" s="99"/>
      <c r="O61" s="99"/>
      <c r="P61" s="45"/>
    </row>
    <row r="62" spans="1:19" ht="17.25" x14ac:dyDescent="0.3">
      <c r="B62" s="3"/>
      <c r="C62" s="98"/>
      <c r="D62" s="98"/>
      <c r="E62" s="98"/>
      <c r="F62" s="98"/>
      <c r="G62" s="98"/>
      <c r="H62" s="3"/>
      <c r="I62" s="3"/>
      <c r="J62" s="93"/>
      <c r="K62" s="98"/>
      <c r="L62" s="98"/>
      <c r="M62" s="98"/>
      <c r="N62" s="98"/>
      <c r="O62" s="98"/>
      <c r="P62" s="12"/>
    </row>
    <row r="63" spans="1:19" ht="17.25" x14ac:dyDescent="0.3">
      <c r="A63" s="53"/>
      <c r="B63" s="96"/>
      <c r="C63" s="3"/>
      <c r="D63" s="3"/>
      <c r="E63" s="3"/>
      <c r="F63" s="3"/>
      <c r="G63" s="3"/>
      <c r="H63" s="3"/>
      <c r="I63" s="3"/>
      <c r="J63" s="95"/>
      <c r="K63" s="3"/>
      <c r="L63" s="3"/>
      <c r="M63" s="3"/>
      <c r="N63" s="3"/>
      <c r="O63" s="3"/>
    </row>
    <row r="64" spans="1:19" x14ac:dyDescent="0.25">
      <c r="A64" s="51"/>
      <c r="B64" s="97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</row>
    <row r="65" spans="1:15" x14ac:dyDescent="0.25">
      <c r="A65" s="52"/>
      <c r="B65" s="97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</row>
    <row r="66" spans="1:15" x14ac:dyDescent="0.25">
      <c r="A66" s="52"/>
      <c r="B66" s="97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</row>
    <row r="67" spans="1:15" ht="17.25" x14ac:dyDescent="0.3">
      <c r="A67" s="52"/>
      <c r="B67" s="97"/>
      <c r="C67" s="3"/>
      <c r="D67" s="99"/>
      <c r="E67" s="99"/>
      <c r="F67" s="99"/>
      <c r="G67" s="99"/>
      <c r="H67" s="3"/>
      <c r="I67" s="3"/>
      <c r="J67" s="3"/>
      <c r="K67" s="99"/>
      <c r="L67" s="99"/>
      <c r="M67" s="99"/>
      <c r="N67" s="99"/>
      <c r="O67" s="99"/>
    </row>
    <row r="68" spans="1:15" ht="17.25" x14ac:dyDescent="0.3">
      <c r="A68" s="52"/>
      <c r="B68" s="97"/>
      <c r="C68" s="3"/>
      <c r="D68" s="98"/>
      <c r="E68" s="98"/>
      <c r="F68" s="98"/>
      <c r="G68" s="98"/>
      <c r="H68" s="3"/>
      <c r="I68" s="3"/>
      <c r="J68" s="3"/>
      <c r="K68" s="98"/>
      <c r="L68" s="98"/>
      <c r="M68" s="98"/>
      <c r="N68" s="98"/>
      <c r="O68" s="98"/>
    </row>
    <row r="69" spans="1:15" x14ac:dyDescent="0.25">
      <c r="A69" s="52"/>
      <c r="B69" s="36"/>
    </row>
    <row r="70" spans="1:15" x14ac:dyDescent="0.25">
      <c r="A70" s="52"/>
      <c r="B70" s="36"/>
    </row>
    <row r="71" spans="1:15" x14ac:dyDescent="0.25">
      <c r="A71" s="52"/>
      <c r="B71" s="36"/>
    </row>
    <row r="72" spans="1:15" x14ac:dyDescent="0.25">
      <c r="A72" s="52"/>
      <c r="B72" s="36"/>
    </row>
    <row r="73" spans="1:15" x14ac:dyDescent="0.25">
      <c r="A73" s="36"/>
      <c r="B73" s="36"/>
    </row>
  </sheetData>
  <sortState ref="B39:F56">
    <sortCondition ref="B39:B56"/>
  </sortState>
  <mergeCells count="38">
    <mergeCell ref="A1:S1"/>
    <mergeCell ref="A2:S2"/>
    <mergeCell ref="A3:A6"/>
    <mergeCell ref="B3:B4"/>
    <mergeCell ref="C3:S3"/>
    <mergeCell ref="C4:F4"/>
    <mergeCell ref="G4:J4"/>
    <mergeCell ref="K4:N4"/>
    <mergeCell ref="O4:R4"/>
    <mergeCell ref="S4:S6"/>
    <mergeCell ref="B5:B6"/>
    <mergeCell ref="C5:C6"/>
    <mergeCell ref="D5:D6"/>
    <mergeCell ref="P5:P6"/>
    <mergeCell ref="Q5:Q6"/>
    <mergeCell ref="R5:R6"/>
    <mergeCell ref="O5:O6"/>
    <mergeCell ref="A38:S38"/>
    <mergeCell ref="B59:E59"/>
    <mergeCell ref="D67:G67"/>
    <mergeCell ref="K61:O61"/>
    <mergeCell ref="M5:M6"/>
    <mergeCell ref="N5:N6"/>
    <mergeCell ref="E5:E6"/>
    <mergeCell ref="F5:F6"/>
    <mergeCell ref="G5:G6"/>
    <mergeCell ref="H5:H6"/>
    <mergeCell ref="A37:B37"/>
    <mergeCell ref="I5:I6"/>
    <mergeCell ref="J5:J6"/>
    <mergeCell ref="K5:K6"/>
    <mergeCell ref="L5:L6"/>
    <mergeCell ref="D68:G68"/>
    <mergeCell ref="K62:O62"/>
    <mergeCell ref="C61:G61"/>
    <mergeCell ref="C62:G62"/>
    <mergeCell ref="K67:O67"/>
    <mergeCell ref="K68:O68"/>
  </mergeCells>
  <pageMargins left="0.70866141732283472" right="0.70866141732283472" top="0.19685039370078741" bottom="0.35433070866141736" header="0.31496062992125984" footer="0.31496062992125984"/>
  <pageSetup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9"/>
  <sheetViews>
    <sheetView showGridLines="0" topLeftCell="A7" workbookViewId="0">
      <selection activeCell="D11" sqref="D11"/>
    </sheetView>
  </sheetViews>
  <sheetFormatPr baseColWidth="10" defaultRowHeight="15" x14ac:dyDescent="0.25"/>
  <cols>
    <col min="1" max="1" width="7.140625" style="1" customWidth="1"/>
    <col min="2" max="2" width="32.140625" style="1" customWidth="1"/>
    <col min="3" max="12" width="9" style="1" customWidth="1"/>
    <col min="13" max="13" width="11.42578125" style="1" customWidth="1"/>
    <col min="14" max="15" width="9" style="1" customWidth="1"/>
    <col min="16" max="16" width="10" style="1" customWidth="1"/>
    <col min="17" max="17" width="9.42578125" style="1" customWidth="1"/>
    <col min="18" max="18" width="9" style="1" customWidth="1"/>
    <col min="19" max="19" width="11.140625" style="1" customWidth="1"/>
    <col min="20" max="20" width="4.85546875" style="1" customWidth="1"/>
    <col min="21" max="27" width="13.7109375" style="1" customWidth="1"/>
    <col min="28" max="16384" width="11.42578125" style="1"/>
  </cols>
  <sheetData>
    <row r="1" spans="1:28" ht="24" customHeight="1" x14ac:dyDescent="0.35">
      <c r="A1" s="114" t="s">
        <v>0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3"/>
      <c r="U1" s="13"/>
      <c r="V1" s="13"/>
      <c r="W1" s="13"/>
      <c r="X1" s="13"/>
      <c r="Y1" s="13"/>
      <c r="Z1" s="13"/>
      <c r="AA1" s="13"/>
    </row>
    <row r="2" spans="1:28" ht="18" customHeight="1" x14ac:dyDescent="0.3">
      <c r="A2" s="149" t="s">
        <v>76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</row>
    <row r="3" spans="1:28" ht="21.75" customHeight="1" thickBot="1" x14ac:dyDescent="0.3">
      <c r="A3" s="150" t="s">
        <v>133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28" ht="15.75" customHeight="1" thickBot="1" x14ac:dyDescent="0.3">
      <c r="A4" s="116" t="s">
        <v>1</v>
      </c>
      <c r="B4" s="151" t="s">
        <v>2</v>
      </c>
      <c r="C4" s="153" t="s">
        <v>134</v>
      </c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  <c r="P4" s="153"/>
      <c r="Q4" s="153"/>
      <c r="R4" s="153"/>
      <c r="S4" s="154"/>
    </row>
    <row r="5" spans="1:28" ht="17.25" customHeight="1" thickBot="1" x14ac:dyDescent="0.3">
      <c r="A5" s="117"/>
      <c r="B5" s="152"/>
      <c r="C5" s="155" t="s">
        <v>17</v>
      </c>
      <c r="D5" s="155"/>
      <c r="E5" s="155"/>
      <c r="F5" s="156"/>
      <c r="G5" s="157" t="s">
        <v>18</v>
      </c>
      <c r="H5" s="155"/>
      <c r="I5" s="155"/>
      <c r="J5" s="156"/>
      <c r="K5" s="158" t="s">
        <v>19</v>
      </c>
      <c r="L5" s="159"/>
      <c r="M5" s="159"/>
      <c r="N5" s="160"/>
      <c r="O5" s="158" t="s">
        <v>20</v>
      </c>
      <c r="P5" s="159"/>
      <c r="Q5" s="159"/>
      <c r="R5" s="160"/>
      <c r="S5" s="161" t="s">
        <v>7</v>
      </c>
      <c r="T5" s="4"/>
      <c r="U5" s="4"/>
      <c r="V5" s="4"/>
      <c r="W5" s="4"/>
      <c r="X5" s="4"/>
      <c r="Y5" s="4"/>
      <c r="Z5" s="4"/>
      <c r="AA5" s="4"/>
      <c r="AB5" s="5"/>
    </row>
    <row r="6" spans="1:28" ht="19.5" customHeight="1" x14ac:dyDescent="0.25">
      <c r="A6" s="117"/>
      <c r="B6" s="163" t="s">
        <v>56</v>
      </c>
      <c r="C6" s="143" t="s">
        <v>21</v>
      </c>
      <c r="D6" s="143" t="s">
        <v>22</v>
      </c>
      <c r="E6" s="143" t="s">
        <v>23</v>
      </c>
      <c r="F6" s="144" t="s">
        <v>16</v>
      </c>
      <c r="G6" s="138" t="s">
        <v>13</v>
      </c>
      <c r="H6" s="138" t="s">
        <v>14</v>
      </c>
      <c r="I6" s="138" t="s">
        <v>15</v>
      </c>
      <c r="J6" s="145" t="s">
        <v>16</v>
      </c>
      <c r="K6" s="142" t="s">
        <v>24</v>
      </c>
      <c r="L6" s="142" t="s">
        <v>25</v>
      </c>
      <c r="M6" s="142" t="s">
        <v>26</v>
      </c>
      <c r="N6" s="139" t="s">
        <v>16</v>
      </c>
      <c r="O6" s="142" t="s">
        <v>27</v>
      </c>
      <c r="P6" s="142" t="s">
        <v>28</v>
      </c>
      <c r="Q6" s="142" t="s">
        <v>29</v>
      </c>
      <c r="R6" s="139" t="s">
        <v>16</v>
      </c>
      <c r="S6" s="127"/>
      <c r="T6" s="4"/>
      <c r="U6" s="4"/>
      <c r="V6" s="4"/>
      <c r="W6" s="4"/>
      <c r="X6" s="4"/>
      <c r="Y6" s="4"/>
      <c r="Z6" s="4"/>
      <c r="AA6" s="4"/>
      <c r="AB6" s="5"/>
    </row>
    <row r="7" spans="1:28" ht="20.25" customHeight="1" thickBot="1" x14ac:dyDescent="0.3">
      <c r="A7" s="117"/>
      <c r="B7" s="164"/>
      <c r="C7" s="109"/>
      <c r="D7" s="109"/>
      <c r="E7" s="109"/>
      <c r="F7" s="111"/>
      <c r="G7" s="101"/>
      <c r="H7" s="101"/>
      <c r="I7" s="101"/>
      <c r="J7" s="107"/>
      <c r="K7" s="101"/>
      <c r="L7" s="101"/>
      <c r="M7" s="101"/>
      <c r="N7" s="107"/>
      <c r="O7" s="101"/>
      <c r="P7" s="101"/>
      <c r="Q7" s="101"/>
      <c r="R7" s="107"/>
      <c r="S7" s="162"/>
      <c r="T7" s="4"/>
      <c r="U7" s="4"/>
      <c r="V7" s="4"/>
      <c r="W7" s="4"/>
      <c r="X7" s="4"/>
      <c r="Y7" s="4"/>
      <c r="Z7" s="4"/>
      <c r="AA7" s="4"/>
      <c r="AB7" s="5"/>
    </row>
    <row r="8" spans="1:28" ht="15" customHeight="1" x14ac:dyDescent="0.25">
      <c r="A8" s="37">
        <v>1</v>
      </c>
      <c r="B8" s="10" t="s">
        <v>77</v>
      </c>
      <c r="C8" s="17">
        <v>49</v>
      </c>
      <c r="D8" s="17">
        <v>20</v>
      </c>
      <c r="E8" s="17"/>
      <c r="F8" s="18">
        <f>SUM(C8:E8)</f>
        <v>69</v>
      </c>
      <c r="G8" s="19"/>
      <c r="H8" s="19"/>
      <c r="I8" s="19"/>
      <c r="J8" s="18">
        <f t="shared" ref="J8:J13" si="0">SUM(G8:I8)</f>
        <v>0</v>
      </c>
      <c r="K8" s="19"/>
      <c r="L8" s="17"/>
      <c r="M8" s="20"/>
      <c r="N8" s="18">
        <f>K8+L8+M8</f>
        <v>0</v>
      </c>
      <c r="O8" s="19"/>
      <c r="P8" s="19"/>
      <c r="Q8" s="20"/>
      <c r="R8" s="18">
        <f t="shared" ref="R8:R14" si="1">O8+P8+Q8</f>
        <v>0</v>
      </c>
      <c r="S8" s="59">
        <f>F8+J8+N8+R8</f>
        <v>69</v>
      </c>
      <c r="T8" s="6"/>
      <c r="U8" s="6"/>
      <c r="V8" s="6"/>
      <c r="W8" s="6"/>
      <c r="X8" s="6"/>
      <c r="Y8" s="6"/>
      <c r="Z8" s="6"/>
      <c r="AA8" s="6"/>
      <c r="AB8" s="5"/>
    </row>
    <row r="9" spans="1:28" x14ac:dyDescent="0.25">
      <c r="A9" s="37">
        <v>2</v>
      </c>
      <c r="B9" s="10" t="s">
        <v>78</v>
      </c>
      <c r="C9" s="17">
        <v>474</v>
      </c>
      <c r="D9" s="17">
        <v>442</v>
      </c>
      <c r="E9" s="17"/>
      <c r="F9" s="18">
        <f t="shared" ref="F9:F14" si="2">SUM(C9:E9)</f>
        <v>916</v>
      </c>
      <c r="G9" s="19"/>
      <c r="H9" s="19"/>
      <c r="I9" s="19"/>
      <c r="J9" s="18">
        <f t="shared" si="0"/>
        <v>0</v>
      </c>
      <c r="K9" s="19"/>
      <c r="L9" s="17"/>
      <c r="M9" s="21"/>
      <c r="N9" s="18">
        <f t="shared" ref="N9:N14" si="3">K9+L9+M9</f>
        <v>0</v>
      </c>
      <c r="O9" s="19"/>
      <c r="P9" s="19"/>
      <c r="Q9" s="20"/>
      <c r="R9" s="18">
        <f t="shared" si="1"/>
        <v>0</v>
      </c>
      <c r="S9" s="30">
        <f t="shared" ref="S9:S14" si="4">F9+J9+N9+R9</f>
        <v>916</v>
      </c>
      <c r="T9" s="2"/>
      <c r="U9" s="2"/>
      <c r="V9" s="2"/>
      <c r="W9" s="2"/>
      <c r="X9" s="2"/>
      <c r="Y9" s="2"/>
      <c r="Z9" s="2"/>
      <c r="AA9" s="2"/>
    </row>
    <row r="10" spans="1:28" x14ac:dyDescent="0.25">
      <c r="A10" s="37">
        <v>3</v>
      </c>
      <c r="B10" s="10" t="s">
        <v>79</v>
      </c>
      <c r="C10" s="22">
        <v>1797</v>
      </c>
      <c r="D10" s="17">
        <v>3724</v>
      </c>
      <c r="E10" s="22"/>
      <c r="F10" s="18">
        <f t="shared" si="2"/>
        <v>5521</v>
      </c>
      <c r="G10" s="22"/>
      <c r="H10" s="22"/>
      <c r="I10" s="22"/>
      <c r="J10" s="18">
        <f t="shared" si="0"/>
        <v>0</v>
      </c>
      <c r="K10" s="22"/>
      <c r="L10" s="22"/>
      <c r="M10" s="46"/>
      <c r="N10" s="18">
        <f t="shared" si="3"/>
        <v>0</v>
      </c>
      <c r="O10" s="22"/>
      <c r="P10" s="22"/>
      <c r="Q10" s="46"/>
      <c r="R10" s="18">
        <f t="shared" si="1"/>
        <v>0</v>
      </c>
      <c r="S10" s="30">
        <f t="shared" si="4"/>
        <v>5521</v>
      </c>
      <c r="T10" s="3"/>
      <c r="U10" s="3"/>
      <c r="V10" s="3"/>
      <c r="W10" s="3"/>
      <c r="X10" s="3"/>
      <c r="Y10" s="3"/>
      <c r="Z10" s="3"/>
      <c r="AA10" s="3"/>
    </row>
    <row r="11" spans="1:28" ht="15" customHeight="1" x14ac:dyDescent="0.25">
      <c r="A11" s="37">
        <v>4</v>
      </c>
      <c r="B11" s="10" t="s">
        <v>44</v>
      </c>
      <c r="C11" s="22">
        <v>2517</v>
      </c>
      <c r="D11" s="17">
        <v>1694</v>
      </c>
      <c r="E11" s="22"/>
      <c r="F11" s="18">
        <f t="shared" si="2"/>
        <v>4211</v>
      </c>
      <c r="G11" s="22"/>
      <c r="H11" s="22"/>
      <c r="I11" s="22"/>
      <c r="J11" s="18">
        <f t="shared" si="0"/>
        <v>0</v>
      </c>
      <c r="K11" s="22"/>
      <c r="L11" s="22"/>
      <c r="M11" s="22"/>
      <c r="N11" s="18">
        <f t="shared" si="3"/>
        <v>0</v>
      </c>
      <c r="O11" s="22"/>
      <c r="P11" s="22"/>
      <c r="Q11" s="22"/>
      <c r="R11" s="18">
        <f t="shared" si="1"/>
        <v>0</v>
      </c>
      <c r="S11" s="30">
        <f t="shared" si="4"/>
        <v>4211</v>
      </c>
      <c r="T11" s="3"/>
      <c r="U11" s="3"/>
      <c r="V11" s="3"/>
      <c r="W11" s="3"/>
      <c r="X11" s="3"/>
      <c r="Y11" s="3"/>
      <c r="Z11" s="3"/>
      <c r="AA11" s="3"/>
    </row>
    <row r="12" spans="1:28" x14ac:dyDescent="0.25">
      <c r="A12" s="37">
        <v>5</v>
      </c>
      <c r="B12" s="10" t="s">
        <v>80</v>
      </c>
      <c r="C12" s="17">
        <v>10929</v>
      </c>
      <c r="D12" s="17">
        <v>5432</v>
      </c>
      <c r="E12" s="17"/>
      <c r="F12" s="18">
        <f t="shared" si="2"/>
        <v>16361</v>
      </c>
      <c r="G12" s="22"/>
      <c r="H12" s="22"/>
      <c r="I12" s="22"/>
      <c r="J12" s="18">
        <f t="shared" si="0"/>
        <v>0</v>
      </c>
      <c r="K12" s="22"/>
      <c r="L12" s="22"/>
      <c r="M12" s="46"/>
      <c r="N12" s="18">
        <f t="shared" si="3"/>
        <v>0</v>
      </c>
      <c r="O12" s="22"/>
      <c r="P12" s="22"/>
      <c r="Q12" s="46"/>
      <c r="R12" s="18">
        <f t="shared" si="1"/>
        <v>0</v>
      </c>
      <c r="S12" s="30">
        <f t="shared" si="4"/>
        <v>16361</v>
      </c>
    </row>
    <row r="13" spans="1:28" x14ac:dyDescent="0.25">
      <c r="A13" s="37">
        <v>6</v>
      </c>
      <c r="B13" s="10" t="s">
        <v>81</v>
      </c>
      <c r="C13" s="17">
        <v>764</v>
      </c>
      <c r="D13" s="17">
        <v>403</v>
      </c>
      <c r="E13" s="17"/>
      <c r="F13" s="18">
        <f t="shared" si="2"/>
        <v>1167</v>
      </c>
      <c r="G13" s="22"/>
      <c r="H13" s="22"/>
      <c r="I13" s="22"/>
      <c r="J13" s="18">
        <f t="shared" si="0"/>
        <v>0</v>
      </c>
      <c r="K13" s="22"/>
      <c r="L13" s="22"/>
      <c r="M13" s="46"/>
      <c r="N13" s="18">
        <f t="shared" si="3"/>
        <v>0</v>
      </c>
      <c r="O13" s="22"/>
      <c r="P13" s="22"/>
      <c r="Q13" s="46"/>
      <c r="R13" s="18">
        <f t="shared" si="1"/>
        <v>0</v>
      </c>
      <c r="S13" s="30">
        <f t="shared" si="4"/>
        <v>1167</v>
      </c>
    </row>
    <row r="14" spans="1:28" x14ac:dyDescent="0.25">
      <c r="A14" s="37">
        <v>7</v>
      </c>
      <c r="B14" s="11" t="s">
        <v>82</v>
      </c>
      <c r="C14" s="17">
        <v>1201</v>
      </c>
      <c r="D14" s="17">
        <v>1087</v>
      </c>
      <c r="E14" s="22"/>
      <c r="F14" s="18">
        <f t="shared" si="2"/>
        <v>2288</v>
      </c>
      <c r="G14" s="19"/>
      <c r="H14" s="19"/>
      <c r="I14" s="19"/>
      <c r="J14" s="18">
        <f>SUM(G14:I14)</f>
        <v>0</v>
      </c>
      <c r="K14" s="22"/>
      <c r="L14" s="22"/>
      <c r="M14" s="46"/>
      <c r="N14" s="18">
        <f t="shared" si="3"/>
        <v>0</v>
      </c>
      <c r="O14" s="22"/>
      <c r="P14" s="22"/>
      <c r="Q14" s="46"/>
      <c r="R14" s="18">
        <f t="shared" si="1"/>
        <v>0</v>
      </c>
      <c r="S14" s="30">
        <f t="shared" si="4"/>
        <v>2288</v>
      </c>
    </row>
    <row r="15" spans="1:28" ht="15.75" thickBot="1" x14ac:dyDescent="0.3">
      <c r="A15" s="146" t="s">
        <v>83</v>
      </c>
      <c r="B15" s="147"/>
      <c r="C15" s="60"/>
      <c r="D15" s="60"/>
      <c r="E15" s="60"/>
      <c r="F15" s="60">
        <f t="shared" ref="F15:S15" si="5">SUM(F8:F14)</f>
        <v>30533</v>
      </c>
      <c r="G15" s="60"/>
      <c r="H15" s="60"/>
      <c r="I15" s="60"/>
      <c r="J15" s="61">
        <f>SUM(J8:J14)</f>
        <v>0</v>
      </c>
      <c r="K15" s="60"/>
      <c r="L15" s="60"/>
      <c r="M15" s="60"/>
      <c r="N15" s="61">
        <f t="shared" si="5"/>
        <v>0</v>
      </c>
      <c r="O15" s="60"/>
      <c r="P15" s="60"/>
      <c r="Q15" s="60"/>
      <c r="R15" s="60">
        <f t="shared" si="5"/>
        <v>0</v>
      </c>
      <c r="S15" s="62">
        <f t="shared" si="5"/>
        <v>30533</v>
      </c>
      <c r="T15" s="63"/>
    </row>
    <row r="16" spans="1:28" ht="15" customHeight="1" x14ac:dyDescent="0.25">
      <c r="A16" s="148" t="s">
        <v>1</v>
      </c>
      <c r="B16" s="129" t="s">
        <v>9</v>
      </c>
      <c r="C16" s="143" t="s">
        <v>21</v>
      </c>
      <c r="D16" s="143" t="s">
        <v>22</v>
      </c>
      <c r="E16" s="143" t="s">
        <v>23</v>
      </c>
      <c r="F16" s="144" t="s">
        <v>16</v>
      </c>
      <c r="G16" s="138" t="s">
        <v>13</v>
      </c>
      <c r="H16" s="138" t="s">
        <v>14</v>
      </c>
      <c r="I16" s="138" t="s">
        <v>15</v>
      </c>
      <c r="J16" s="139" t="s">
        <v>16</v>
      </c>
      <c r="K16" s="138" t="s">
        <v>24</v>
      </c>
      <c r="L16" s="138" t="s">
        <v>25</v>
      </c>
      <c r="M16" s="138" t="s">
        <v>26</v>
      </c>
      <c r="N16" s="139" t="s">
        <v>16</v>
      </c>
      <c r="O16" s="138" t="s">
        <v>27</v>
      </c>
      <c r="P16" s="138" t="s">
        <v>28</v>
      </c>
      <c r="Q16" s="138" t="s">
        <v>29</v>
      </c>
      <c r="R16" s="140" t="s">
        <v>16</v>
      </c>
      <c r="S16" s="136" t="s">
        <v>7</v>
      </c>
    </row>
    <row r="17" spans="1:19" ht="15" customHeight="1" thickBot="1" x14ac:dyDescent="0.3">
      <c r="A17" s="117"/>
      <c r="B17" s="130"/>
      <c r="C17" s="109"/>
      <c r="D17" s="109"/>
      <c r="E17" s="109"/>
      <c r="F17" s="111"/>
      <c r="G17" s="101"/>
      <c r="H17" s="101"/>
      <c r="I17" s="101"/>
      <c r="J17" s="107"/>
      <c r="K17" s="101"/>
      <c r="L17" s="101"/>
      <c r="M17" s="101"/>
      <c r="N17" s="107"/>
      <c r="O17" s="101"/>
      <c r="P17" s="101"/>
      <c r="Q17" s="101"/>
      <c r="R17" s="141"/>
      <c r="S17" s="137"/>
    </row>
    <row r="18" spans="1:19" ht="28.5" customHeight="1" x14ac:dyDescent="0.25">
      <c r="A18" s="38">
        <v>1</v>
      </c>
      <c r="B18" s="64" t="s">
        <v>135</v>
      </c>
      <c r="C18" s="65">
        <v>5</v>
      </c>
      <c r="D18" s="65">
        <v>7</v>
      </c>
      <c r="E18" s="65"/>
      <c r="F18" s="66">
        <f>+C18+D18+E18</f>
        <v>12</v>
      </c>
      <c r="G18" s="67"/>
      <c r="H18" s="67"/>
      <c r="I18" s="67"/>
      <c r="J18" s="66">
        <f>+G18+H18+I18</f>
        <v>0</v>
      </c>
      <c r="K18" s="67"/>
      <c r="L18" s="67"/>
      <c r="M18" s="67"/>
      <c r="N18" s="66">
        <f>+K18+L18+M18</f>
        <v>0</v>
      </c>
      <c r="O18" s="67"/>
      <c r="P18" s="65"/>
      <c r="Q18" s="68"/>
      <c r="R18" s="69">
        <f>+O18+P18+Q18</f>
        <v>0</v>
      </c>
      <c r="S18" s="59">
        <f>+F18+J18+N18+R18</f>
        <v>12</v>
      </c>
    </row>
    <row r="19" spans="1:19" ht="30.75" thickBot="1" x14ac:dyDescent="0.3">
      <c r="A19" s="38">
        <v>2</v>
      </c>
      <c r="B19" s="64" t="s">
        <v>84</v>
      </c>
      <c r="C19" s="27">
        <v>18</v>
      </c>
      <c r="D19" s="27">
        <v>65</v>
      </c>
      <c r="E19" s="27"/>
      <c r="F19" s="66">
        <f t="shared" ref="F19:F67" si="6">+C19+D19+E19</f>
        <v>83</v>
      </c>
      <c r="G19" s="40"/>
      <c r="H19" s="40"/>
      <c r="I19" s="40"/>
      <c r="J19" s="66">
        <f t="shared" ref="J19:J67" si="7">+G19+H19+I19</f>
        <v>0</v>
      </c>
      <c r="K19" s="40"/>
      <c r="L19" s="40"/>
      <c r="M19" s="40"/>
      <c r="N19" s="66">
        <f t="shared" ref="N19:N67" si="8">+K19+L19+M19</f>
        <v>0</v>
      </c>
      <c r="O19" s="40"/>
      <c r="P19" s="47"/>
      <c r="Q19" s="70"/>
      <c r="R19" s="28">
        <f t="shared" ref="R19:R67" si="9">+O19+P19+Q19</f>
        <v>0</v>
      </c>
      <c r="S19" s="30">
        <f t="shared" ref="S19:S67" si="10">+R19+N19+J19+F19</f>
        <v>83</v>
      </c>
    </row>
    <row r="20" spans="1:19" ht="30" x14ac:dyDescent="0.25">
      <c r="A20" s="38">
        <v>3</v>
      </c>
      <c r="B20" s="64" t="s">
        <v>85</v>
      </c>
      <c r="C20" s="27">
        <v>2</v>
      </c>
      <c r="D20" s="27">
        <v>2</v>
      </c>
      <c r="E20" s="27"/>
      <c r="F20" s="66">
        <f t="shared" si="6"/>
        <v>4</v>
      </c>
      <c r="G20" s="40"/>
      <c r="H20" s="40"/>
      <c r="I20" s="40"/>
      <c r="J20" s="66">
        <f t="shared" si="7"/>
        <v>0</v>
      </c>
      <c r="K20" s="40"/>
      <c r="L20" s="40"/>
      <c r="M20" s="40"/>
      <c r="N20" s="66">
        <f t="shared" si="8"/>
        <v>0</v>
      </c>
      <c r="O20" s="40"/>
      <c r="P20" s="47"/>
      <c r="Q20" s="70"/>
      <c r="R20" s="66">
        <f t="shared" si="9"/>
        <v>0</v>
      </c>
      <c r="S20" s="59">
        <f t="shared" ref="S20" si="11">+F20+J20+N20+R20</f>
        <v>4</v>
      </c>
    </row>
    <row r="21" spans="1:19" ht="30.75" thickBot="1" x14ac:dyDescent="0.3">
      <c r="A21" s="38">
        <v>4</v>
      </c>
      <c r="B21" s="64" t="s">
        <v>86</v>
      </c>
      <c r="C21" s="27">
        <v>36</v>
      </c>
      <c r="D21" s="27">
        <v>85</v>
      </c>
      <c r="E21" s="26"/>
      <c r="F21" s="66">
        <f t="shared" si="6"/>
        <v>121</v>
      </c>
      <c r="G21" s="9"/>
      <c r="H21" s="9"/>
      <c r="I21" s="9"/>
      <c r="J21" s="66">
        <f t="shared" si="7"/>
        <v>0</v>
      </c>
      <c r="K21" s="41"/>
      <c r="L21" s="42"/>
      <c r="M21" s="42"/>
      <c r="N21" s="66">
        <f t="shared" si="8"/>
        <v>0</v>
      </c>
      <c r="O21" s="40"/>
      <c r="P21" s="40"/>
      <c r="Q21" s="41"/>
      <c r="R21" s="66">
        <f t="shared" si="9"/>
        <v>0</v>
      </c>
      <c r="S21" s="30">
        <f t="shared" si="10"/>
        <v>121</v>
      </c>
    </row>
    <row r="22" spans="1:19" ht="30" x14ac:dyDescent="0.25">
      <c r="A22" s="38">
        <v>5</v>
      </c>
      <c r="B22" s="64" t="s">
        <v>87</v>
      </c>
      <c r="C22" s="27">
        <v>2</v>
      </c>
      <c r="D22" s="27">
        <v>2</v>
      </c>
      <c r="E22" s="26"/>
      <c r="F22" s="66">
        <f t="shared" si="6"/>
        <v>4</v>
      </c>
      <c r="G22" s="9"/>
      <c r="H22" s="9"/>
      <c r="I22" s="9"/>
      <c r="J22" s="66">
        <f t="shared" si="7"/>
        <v>0</v>
      </c>
      <c r="K22" s="41"/>
      <c r="L22" s="42"/>
      <c r="M22" s="42"/>
      <c r="N22" s="66">
        <f t="shared" si="8"/>
        <v>0</v>
      </c>
      <c r="O22" s="40"/>
      <c r="P22" s="40"/>
      <c r="Q22" s="41"/>
      <c r="R22" s="66">
        <f t="shared" si="9"/>
        <v>0</v>
      </c>
      <c r="S22" s="59">
        <f t="shared" ref="S22" si="12">+F22+J22+N22+R22</f>
        <v>4</v>
      </c>
    </row>
    <row r="23" spans="1:19" ht="45.75" thickBot="1" x14ac:dyDescent="0.3">
      <c r="A23" s="38">
        <v>6</v>
      </c>
      <c r="B23" s="64" t="s">
        <v>88</v>
      </c>
      <c r="C23" s="27"/>
      <c r="D23" s="26"/>
      <c r="E23" s="26"/>
      <c r="F23" s="66">
        <f t="shared" si="6"/>
        <v>0</v>
      </c>
      <c r="G23" s="9"/>
      <c r="H23" s="9"/>
      <c r="I23" s="9"/>
      <c r="J23" s="66">
        <f t="shared" si="7"/>
        <v>0</v>
      </c>
      <c r="K23" s="27"/>
      <c r="L23" s="9"/>
      <c r="M23" s="9"/>
      <c r="N23" s="66">
        <f t="shared" si="8"/>
        <v>0</v>
      </c>
      <c r="O23" s="9"/>
      <c r="P23" s="9"/>
      <c r="Q23" s="71"/>
      <c r="R23" s="66">
        <f t="shared" si="9"/>
        <v>0</v>
      </c>
      <c r="S23" s="30">
        <f t="shared" si="10"/>
        <v>0</v>
      </c>
    </row>
    <row r="24" spans="1:19" ht="45" x14ac:dyDescent="0.25">
      <c r="A24" s="38">
        <v>7</v>
      </c>
      <c r="B24" s="64" t="s">
        <v>89</v>
      </c>
      <c r="C24" s="27">
        <v>48</v>
      </c>
      <c r="D24" s="27">
        <v>67</v>
      </c>
      <c r="E24" s="26"/>
      <c r="F24" s="66">
        <f t="shared" si="6"/>
        <v>115</v>
      </c>
      <c r="G24" s="9"/>
      <c r="H24" s="9"/>
      <c r="I24" s="9"/>
      <c r="J24" s="66">
        <f t="shared" si="7"/>
        <v>0</v>
      </c>
      <c r="K24" s="9"/>
      <c r="L24" s="9"/>
      <c r="M24" s="9"/>
      <c r="N24" s="66">
        <f t="shared" si="8"/>
        <v>0</v>
      </c>
      <c r="O24" s="9"/>
      <c r="P24" s="9"/>
      <c r="Q24" s="72"/>
      <c r="R24" s="66">
        <f t="shared" si="9"/>
        <v>0</v>
      </c>
      <c r="S24" s="59">
        <f t="shared" ref="S24" si="13">+F24+J24+N24+R24</f>
        <v>115</v>
      </c>
    </row>
    <row r="25" spans="1:19" ht="30.75" thickBot="1" x14ac:dyDescent="0.3">
      <c r="A25" s="38">
        <v>8</v>
      </c>
      <c r="B25" s="64" t="s">
        <v>90</v>
      </c>
      <c r="C25" s="26">
        <v>26</v>
      </c>
      <c r="D25" s="27">
        <v>19</v>
      </c>
      <c r="E25" s="27"/>
      <c r="F25" s="66">
        <f t="shared" si="6"/>
        <v>45</v>
      </c>
      <c r="G25" s="9"/>
      <c r="H25" s="9"/>
      <c r="I25" s="9"/>
      <c r="J25" s="66">
        <f t="shared" si="7"/>
        <v>0</v>
      </c>
      <c r="K25" s="9"/>
      <c r="L25" s="27"/>
      <c r="M25" s="27"/>
      <c r="N25" s="66">
        <f t="shared" si="8"/>
        <v>0</v>
      </c>
      <c r="O25" s="9"/>
      <c r="P25" s="9"/>
      <c r="Q25" s="72"/>
      <c r="R25" s="66">
        <f t="shared" si="9"/>
        <v>0</v>
      </c>
      <c r="S25" s="30">
        <f t="shared" si="10"/>
        <v>45</v>
      </c>
    </row>
    <row r="26" spans="1:19" x14ac:dyDescent="0.25">
      <c r="A26" s="38">
        <v>9</v>
      </c>
      <c r="B26" s="64" t="s">
        <v>91</v>
      </c>
      <c r="C26" s="27">
        <v>5</v>
      </c>
      <c r="D26" s="27">
        <v>5</v>
      </c>
      <c r="E26" s="27"/>
      <c r="F26" s="66">
        <f t="shared" si="6"/>
        <v>10</v>
      </c>
      <c r="G26" s="9"/>
      <c r="H26" s="9"/>
      <c r="I26" s="9"/>
      <c r="J26" s="66">
        <f t="shared" si="7"/>
        <v>0</v>
      </c>
      <c r="K26" s="9"/>
      <c r="L26" s="9"/>
      <c r="M26" s="27"/>
      <c r="N26" s="66">
        <f t="shared" si="8"/>
        <v>0</v>
      </c>
      <c r="O26" s="9"/>
      <c r="P26" s="9"/>
      <c r="Q26" s="72"/>
      <c r="R26" s="66">
        <f t="shared" si="9"/>
        <v>0</v>
      </c>
      <c r="S26" s="59">
        <f t="shared" ref="S26" si="14">+F26+J26+N26+R26</f>
        <v>10</v>
      </c>
    </row>
    <row r="27" spans="1:19" ht="15.75" thickBot="1" x14ac:dyDescent="0.3">
      <c r="A27" s="38">
        <v>10</v>
      </c>
      <c r="B27" s="73" t="s">
        <v>92</v>
      </c>
      <c r="C27" s="26"/>
      <c r="D27" s="26"/>
      <c r="E27" s="26"/>
      <c r="F27" s="66">
        <f t="shared" si="6"/>
        <v>0</v>
      </c>
      <c r="G27" s="26"/>
      <c r="H27" s="26"/>
      <c r="I27" s="26"/>
      <c r="J27" s="66">
        <f t="shared" si="7"/>
        <v>0</v>
      </c>
      <c r="K27" s="29"/>
      <c r="L27" s="27"/>
      <c r="M27" s="27"/>
      <c r="N27" s="66">
        <f t="shared" si="8"/>
        <v>0</v>
      </c>
      <c r="O27" s="9"/>
      <c r="P27" s="9"/>
      <c r="Q27" s="72"/>
      <c r="R27" s="66">
        <f t="shared" si="9"/>
        <v>0</v>
      </c>
      <c r="S27" s="30">
        <f t="shared" si="10"/>
        <v>0</v>
      </c>
    </row>
    <row r="28" spans="1:19" ht="30" x14ac:dyDescent="0.25">
      <c r="A28" s="38">
        <v>11</v>
      </c>
      <c r="B28" s="73" t="s">
        <v>93</v>
      </c>
      <c r="C28" s="26">
        <v>29</v>
      </c>
      <c r="D28" s="26">
        <v>22</v>
      </c>
      <c r="E28" s="26"/>
      <c r="F28" s="66">
        <f t="shared" si="6"/>
        <v>51</v>
      </c>
      <c r="G28" s="26"/>
      <c r="H28" s="26"/>
      <c r="I28" s="26"/>
      <c r="J28" s="66">
        <f t="shared" si="7"/>
        <v>0</v>
      </c>
      <c r="K28" s="29"/>
      <c r="L28" s="26"/>
      <c r="M28" s="27"/>
      <c r="N28" s="66">
        <f t="shared" si="8"/>
        <v>0</v>
      </c>
      <c r="O28" s="9"/>
      <c r="P28" s="9"/>
      <c r="Q28" s="72"/>
      <c r="R28" s="66">
        <f t="shared" si="9"/>
        <v>0</v>
      </c>
      <c r="S28" s="59">
        <f t="shared" ref="S28" si="15">+F28+J28+N28+R28</f>
        <v>51</v>
      </c>
    </row>
    <row r="29" spans="1:19" ht="30.75" thickBot="1" x14ac:dyDescent="0.3">
      <c r="A29" s="38">
        <v>12</v>
      </c>
      <c r="B29" s="73" t="s">
        <v>94</v>
      </c>
      <c r="C29" s="26"/>
      <c r="D29" s="26"/>
      <c r="E29" s="26"/>
      <c r="F29" s="66"/>
      <c r="G29" s="26"/>
      <c r="H29" s="26"/>
      <c r="I29" s="26"/>
      <c r="J29" s="66"/>
      <c r="K29" s="29"/>
      <c r="L29" s="26"/>
      <c r="M29" s="27"/>
      <c r="N29" s="66">
        <f t="shared" si="8"/>
        <v>0</v>
      </c>
      <c r="O29" s="9"/>
      <c r="P29" s="9"/>
      <c r="Q29" s="72"/>
      <c r="R29" s="66"/>
      <c r="S29" s="30">
        <f t="shared" si="10"/>
        <v>0</v>
      </c>
    </row>
    <row r="30" spans="1:19" ht="30" x14ac:dyDescent="0.25">
      <c r="A30" s="38">
        <v>13</v>
      </c>
      <c r="B30" s="73" t="s">
        <v>95</v>
      </c>
      <c r="C30" s="26">
        <v>2</v>
      </c>
      <c r="D30" s="26"/>
      <c r="E30" s="26"/>
      <c r="F30" s="66">
        <f t="shared" si="6"/>
        <v>2</v>
      </c>
      <c r="G30" s="26"/>
      <c r="H30" s="26"/>
      <c r="I30" s="26"/>
      <c r="J30" s="66">
        <f t="shared" si="7"/>
        <v>0</v>
      </c>
      <c r="K30" s="29"/>
      <c r="L30" s="26"/>
      <c r="M30" s="27"/>
      <c r="N30" s="66">
        <f t="shared" si="8"/>
        <v>0</v>
      </c>
      <c r="O30" s="9"/>
      <c r="P30" s="9"/>
      <c r="Q30" s="72"/>
      <c r="R30" s="66">
        <f t="shared" si="9"/>
        <v>0</v>
      </c>
      <c r="S30" s="59">
        <f t="shared" ref="S30" si="16">+F30+J30+N30+R30</f>
        <v>2</v>
      </c>
    </row>
    <row r="31" spans="1:19" ht="30.75" thickBot="1" x14ac:dyDescent="0.3">
      <c r="A31" s="38">
        <v>14</v>
      </c>
      <c r="B31" s="73" t="s">
        <v>96</v>
      </c>
      <c r="C31" s="26">
        <v>3</v>
      </c>
      <c r="D31" s="26"/>
      <c r="E31" s="26"/>
      <c r="F31" s="66"/>
      <c r="G31" s="26"/>
      <c r="H31" s="26"/>
      <c r="I31" s="26"/>
      <c r="J31" s="66">
        <f>+I31+H31+G31</f>
        <v>0</v>
      </c>
      <c r="K31" s="29"/>
      <c r="L31" s="26"/>
      <c r="M31" s="27"/>
      <c r="N31" s="66">
        <f>+K31+L31+M31</f>
        <v>0</v>
      </c>
      <c r="O31" s="9"/>
      <c r="P31" s="9"/>
      <c r="Q31" s="72"/>
      <c r="R31" s="66">
        <f>+Q31+P31+O31</f>
        <v>0</v>
      </c>
      <c r="S31" s="30">
        <f t="shared" si="10"/>
        <v>0</v>
      </c>
    </row>
    <row r="32" spans="1:19" ht="30" x14ac:dyDescent="0.25">
      <c r="A32" s="38">
        <v>15</v>
      </c>
      <c r="B32" s="73" t="s">
        <v>97</v>
      </c>
      <c r="C32" s="26"/>
      <c r="D32" s="26"/>
      <c r="E32" s="26"/>
      <c r="F32" s="66"/>
      <c r="G32" s="26"/>
      <c r="H32" s="26"/>
      <c r="I32" s="26"/>
      <c r="J32" s="66"/>
      <c r="K32" s="29"/>
      <c r="L32" s="26"/>
      <c r="M32" s="27"/>
      <c r="N32" s="66">
        <f>+K32+L32+M32</f>
        <v>0</v>
      </c>
      <c r="O32" s="9"/>
      <c r="P32" s="9"/>
      <c r="Q32" s="72"/>
      <c r="R32" s="66"/>
      <c r="S32" s="59">
        <f t="shared" ref="S32" si="17">+F32+J32+N32+R32</f>
        <v>0</v>
      </c>
    </row>
    <row r="33" spans="1:19" ht="15.75" thickBot="1" x14ac:dyDescent="0.3">
      <c r="A33" s="38">
        <v>16</v>
      </c>
      <c r="B33" s="73" t="s">
        <v>98</v>
      </c>
      <c r="C33" s="26">
        <v>9</v>
      </c>
      <c r="D33" s="26">
        <v>7</v>
      </c>
      <c r="E33" s="26"/>
      <c r="F33" s="66">
        <f t="shared" si="6"/>
        <v>16</v>
      </c>
      <c r="G33" s="27"/>
      <c r="H33" s="27"/>
      <c r="I33" s="27"/>
      <c r="J33" s="66">
        <f t="shared" si="7"/>
        <v>0</v>
      </c>
      <c r="K33" s="27"/>
      <c r="L33" s="27"/>
      <c r="M33" s="27"/>
      <c r="N33" s="66">
        <f t="shared" si="8"/>
        <v>0</v>
      </c>
      <c r="O33" s="27"/>
      <c r="P33" s="27"/>
      <c r="Q33" s="29"/>
      <c r="R33" s="66">
        <f t="shared" si="9"/>
        <v>0</v>
      </c>
      <c r="S33" s="30">
        <f t="shared" si="10"/>
        <v>16</v>
      </c>
    </row>
    <row r="34" spans="1:19" ht="30" x14ac:dyDescent="0.25">
      <c r="A34" s="38">
        <v>17</v>
      </c>
      <c r="B34" s="73" t="s">
        <v>99</v>
      </c>
      <c r="C34" s="22">
        <v>38</v>
      </c>
      <c r="D34" s="27">
        <v>27</v>
      </c>
      <c r="E34" s="26"/>
      <c r="F34" s="66">
        <f t="shared" si="6"/>
        <v>65</v>
      </c>
      <c r="G34" s="9"/>
      <c r="H34" s="9"/>
      <c r="I34" s="9"/>
      <c r="J34" s="66">
        <f t="shared" si="7"/>
        <v>0</v>
      </c>
      <c r="K34" s="29"/>
      <c r="L34" s="9"/>
      <c r="M34" s="9"/>
      <c r="N34" s="66">
        <f t="shared" si="8"/>
        <v>0</v>
      </c>
      <c r="O34" s="9"/>
      <c r="P34" s="9"/>
      <c r="Q34" s="72"/>
      <c r="R34" s="66">
        <f t="shared" si="9"/>
        <v>0</v>
      </c>
      <c r="S34" s="59">
        <f t="shared" ref="S34" si="18">+F34+J34+N34+R34</f>
        <v>65</v>
      </c>
    </row>
    <row r="35" spans="1:19" ht="30.75" thickBot="1" x14ac:dyDescent="0.3">
      <c r="A35" s="38">
        <v>18</v>
      </c>
      <c r="B35" s="73" t="s">
        <v>100</v>
      </c>
      <c r="C35" s="17">
        <v>34</v>
      </c>
      <c r="D35" s="27">
        <v>23</v>
      </c>
      <c r="E35" s="27"/>
      <c r="F35" s="66">
        <f t="shared" si="6"/>
        <v>57</v>
      </c>
      <c r="G35" s="9"/>
      <c r="H35" s="9"/>
      <c r="I35" s="9"/>
      <c r="J35" s="66">
        <f t="shared" si="7"/>
        <v>0</v>
      </c>
      <c r="K35" s="29"/>
      <c r="L35" s="9"/>
      <c r="M35" s="9"/>
      <c r="N35" s="66">
        <f t="shared" si="8"/>
        <v>0</v>
      </c>
      <c r="O35" s="9"/>
      <c r="P35" s="9"/>
      <c r="Q35" s="72"/>
      <c r="R35" s="66">
        <f t="shared" si="9"/>
        <v>0</v>
      </c>
      <c r="S35" s="30">
        <f t="shared" si="10"/>
        <v>57</v>
      </c>
    </row>
    <row r="36" spans="1:19" ht="30" x14ac:dyDescent="0.25">
      <c r="A36" s="38">
        <v>19</v>
      </c>
      <c r="B36" s="73" t="s">
        <v>101</v>
      </c>
      <c r="C36" s="17">
        <v>71</v>
      </c>
      <c r="D36" s="27">
        <v>66</v>
      </c>
      <c r="E36" s="27"/>
      <c r="F36" s="66">
        <f t="shared" si="6"/>
        <v>137</v>
      </c>
      <c r="G36" s="9"/>
      <c r="H36" s="9"/>
      <c r="I36" s="9"/>
      <c r="J36" s="66">
        <f t="shared" si="7"/>
        <v>0</v>
      </c>
      <c r="K36" s="29"/>
      <c r="L36" s="9"/>
      <c r="M36" s="9"/>
      <c r="N36" s="66">
        <f t="shared" si="8"/>
        <v>0</v>
      </c>
      <c r="O36" s="9"/>
      <c r="P36" s="9"/>
      <c r="Q36" s="72"/>
      <c r="R36" s="66">
        <f t="shared" si="9"/>
        <v>0</v>
      </c>
      <c r="S36" s="59">
        <f t="shared" ref="S36" si="19">+F36+J36+N36+R36</f>
        <v>137</v>
      </c>
    </row>
    <row r="37" spans="1:19" ht="30.75" thickBot="1" x14ac:dyDescent="0.3">
      <c r="A37" s="38">
        <v>20</v>
      </c>
      <c r="B37" s="73" t="s">
        <v>102</v>
      </c>
      <c r="C37" s="27">
        <v>8</v>
      </c>
      <c r="D37" s="26">
        <v>8</v>
      </c>
      <c r="E37" s="26"/>
      <c r="F37" s="66">
        <f t="shared" si="6"/>
        <v>16</v>
      </c>
      <c r="G37" s="9"/>
      <c r="H37" s="9"/>
      <c r="I37" s="9"/>
      <c r="J37" s="66">
        <f t="shared" si="7"/>
        <v>0</v>
      </c>
      <c r="K37" s="26"/>
      <c r="L37" s="26"/>
      <c r="M37" s="26"/>
      <c r="N37" s="66">
        <f t="shared" si="8"/>
        <v>0</v>
      </c>
      <c r="O37" s="26"/>
      <c r="P37" s="9"/>
      <c r="Q37" s="29"/>
      <c r="R37" s="66">
        <f t="shared" si="9"/>
        <v>0</v>
      </c>
      <c r="S37" s="30">
        <f t="shared" si="10"/>
        <v>16</v>
      </c>
    </row>
    <row r="38" spans="1:19" x14ac:dyDescent="0.25">
      <c r="A38" s="38">
        <v>21</v>
      </c>
      <c r="B38" s="73" t="s">
        <v>103</v>
      </c>
      <c r="C38" s="27">
        <v>12</v>
      </c>
      <c r="D38" s="27">
        <v>9</v>
      </c>
      <c r="E38" s="27"/>
      <c r="F38" s="66">
        <f t="shared" si="6"/>
        <v>21</v>
      </c>
      <c r="G38" s="9"/>
      <c r="H38" s="9"/>
      <c r="I38" s="9"/>
      <c r="J38" s="66">
        <f t="shared" si="7"/>
        <v>0</v>
      </c>
      <c r="K38" s="26"/>
      <c r="L38" s="26"/>
      <c r="M38" s="26"/>
      <c r="N38" s="66">
        <f t="shared" si="8"/>
        <v>0</v>
      </c>
      <c r="O38" s="9"/>
      <c r="P38" s="9"/>
      <c r="Q38" s="54"/>
      <c r="R38" s="66">
        <f t="shared" si="9"/>
        <v>0</v>
      </c>
      <c r="S38" s="59">
        <f t="shared" ref="S38" si="20">+F38+J38+N38+R38</f>
        <v>21</v>
      </c>
    </row>
    <row r="39" spans="1:19" ht="15.75" thickBot="1" x14ac:dyDescent="0.3">
      <c r="A39" s="38">
        <v>22</v>
      </c>
      <c r="B39" s="73" t="s">
        <v>104</v>
      </c>
      <c r="C39" s="47">
        <v>31</v>
      </c>
      <c r="D39" s="27">
        <v>28</v>
      </c>
      <c r="E39" s="47"/>
      <c r="F39" s="66">
        <f t="shared" si="6"/>
        <v>59</v>
      </c>
      <c r="G39" s="40"/>
      <c r="H39" s="40"/>
      <c r="I39" s="40"/>
      <c r="J39" s="66">
        <f t="shared" si="7"/>
        <v>0</v>
      </c>
      <c r="K39" s="41"/>
      <c r="L39" s="26"/>
      <c r="M39" s="42"/>
      <c r="N39" s="66">
        <f t="shared" si="8"/>
        <v>0</v>
      </c>
      <c r="O39" s="40"/>
      <c r="P39" s="40"/>
      <c r="Q39" s="41"/>
      <c r="R39" s="66">
        <f t="shared" si="9"/>
        <v>0</v>
      </c>
      <c r="S39" s="30">
        <f t="shared" si="10"/>
        <v>59</v>
      </c>
    </row>
    <row r="40" spans="1:19" ht="30" x14ac:dyDescent="0.25">
      <c r="A40" s="38">
        <v>23</v>
      </c>
      <c r="B40" s="74" t="s">
        <v>105</v>
      </c>
      <c r="C40" s="27">
        <v>4</v>
      </c>
      <c r="D40" s="75">
        <v>7</v>
      </c>
      <c r="E40" s="27"/>
      <c r="F40" s="66">
        <f t="shared" si="6"/>
        <v>11</v>
      </c>
      <c r="G40" s="9"/>
      <c r="H40" s="9"/>
      <c r="I40" s="9"/>
      <c r="J40" s="66">
        <f t="shared" si="7"/>
        <v>0</v>
      </c>
      <c r="K40" s="54"/>
      <c r="L40" s="76"/>
      <c r="M40" s="26"/>
      <c r="N40" s="66">
        <f t="shared" si="8"/>
        <v>0</v>
      </c>
      <c r="O40" s="9"/>
      <c r="P40" s="9"/>
      <c r="Q40" s="54"/>
      <c r="R40" s="66">
        <f t="shared" si="9"/>
        <v>0</v>
      </c>
      <c r="S40" s="59">
        <f t="shared" ref="S40" si="21">+F40+J40+N40+R40</f>
        <v>11</v>
      </c>
    </row>
    <row r="41" spans="1:19" ht="15.75" thickBot="1" x14ac:dyDescent="0.3">
      <c r="A41" s="38">
        <v>24</v>
      </c>
      <c r="B41" s="74" t="s">
        <v>106</v>
      </c>
      <c r="C41" s="27">
        <v>60</v>
      </c>
      <c r="D41" s="77">
        <v>55</v>
      </c>
      <c r="E41" s="77"/>
      <c r="F41" s="66">
        <f t="shared" si="6"/>
        <v>115</v>
      </c>
      <c r="G41" s="9"/>
      <c r="H41" s="78"/>
      <c r="I41" s="78"/>
      <c r="J41" s="66">
        <f t="shared" si="7"/>
        <v>0</v>
      </c>
      <c r="K41" s="79"/>
      <c r="L41" s="80"/>
      <c r="M41" s="80"/>
      <c r="N41" s="66">
        <f t="shared" si="8"/>
        <v>0</v>
      </c>
      <c r="O41" s="78"/>
      <c r="P41" s="78"/>
      <c r="Q41" s="79"/>
      <c r="R41" s="66">
        <f t="shared" si="9"/>
        <v>0</v>
      </c>
      <c r="S41" s="30">
        <f t="shared" si="10"/>
        <v>115</v>
      </c>
    </row>
    <row r="42" spans="1:19" x14ac:dyDescent="0.25">
      <c r="A42" s="38">
        <v>25</v>
      </c>
      <c r="B42" s="74" t="s">
        <v>107</v>
      </c>
      <c r="C42" s="27">
        <v>3</v>
      </c>
      <c r="D42" s="77">
        <v>4</v>
      </c>
      <c r="E42" s="77"/>
      <c r="F42" s="66">
        <f t="shared" si="6"/>
        <v>7</v>
      </c>
      <c r="G42" s="9"/>
      <c r="H42" s="78"/>
      <c r="I42" s="78"/>
      <c r="J42" s="66">
        <f t="shared" si="7"/>
        <v>0</v>
      </c>
      <c r="K42" s="79"/>
      <c r="L42" s="80"/>
      <c r="M42" s="80"/>
      <c r="N42" s="66">
        <f t="shared" si="8"/>
        <v>0</v>
      </c>
      <c r="O42" s="78"/>
      <c r="P42" s="78"/>
      <c r="Q42" s="79"/>
      <c r="R42" s="66">
        <f t="shared" si="9"/>
        <v>0</v>
      </c>
      <c r="S42" s="59">
        <f t="shared" ref="S42" si="22">+F42+J42+N42+R42</f>
        <v>7</v>
      </c>
    </row>
    <row r="43" spans="1:19" ht="15.75" thickBot="1" x14ac:dyDescent="0.3">
      <c r="A43" s="38">
        <v>26</v>
      </c>
      <c r="B43" s="74" t="s">
        <v>108</v>
      </c>
      <c r="C43" s="27">
        <v>10</v>
      </c>
      <c r="D43" s="77">
        <v>16</v>
      </c>
      <c r="E43" s="77"/>
      <c r="F43" s="66">
        <f t="shared" si="6"/>
        <v>26</v>
      </c>
      <c r="G43" s="9"/>
      <c r="H43" s="78"/>
      <c r="I43" s="78"/>
      <c r="J43" s="66">
        <f t="shared" si="7"/>
        <v>0</v>
      </c>
      <c r="K43" s="79"/>
      <c r="L43" s="80"/>
      <c r="M43" s="80"/>
      <c r="N43" s="66">
        <f t="shared" si="8"/>
        <v>0</v>
      </c>
      <c r="O43" s="78"/>
      <c r="P43" s="78"/>
      <c r="Q43" s="79"/>
      <c r="R43" s="66">
        <f t="shared" si="9"/>
        <v>0</v>
      </c>
      <c r="S43" s="30">
        <f t="shared" si="10"/>
        <v>26</v>
      </c>
    </row>
    <row r="44" spans="1:19" x14ac:dyDescent="0.25">
      <c r="A44" s="38">
        <v>27</v>
      </c>
      <c r="B44" s="74" t="s">
        <v>109</v>
      </c>
      <c r="C44" s="27">
        <v>41</v>
      </c>
      <c r="D44" s="77">
        <v>27</v>
      </c>
      <c r="E44" s="77"/>
      <c r="F44" s="66">
        <f t="shared" si="6"/>
        <v>68</v>
      </c>
      <c r="G44" s="9"/>
      <c r="H44" s="78"/>
      <c r="I44" s="78"/>
      <c r="J44" s="66">
        <f t="shared" si="7"/>
        <v>0</v>
      </c>
      <c r="K44" s="79"/>
      <c r="L44" s="80"/>
      <c r="M44" s="80"/>
      <c r="N44" s="66">
        <f t="shared" si="8"/>
        <v>0</v>
      </c>
      <c r="O44" s="78"/>
      <c r="P44" s="78"/>
      <c r="Q44" s="79"/>
      <c r="R44" s="66">
        <f t="shared" si="9"/>
        <v>0</v>
      </c>
      <c r="S44" s="59">
        <f t="shared" ref="S44" si="23">+F44+J44+N44+R44</f>
        <v>68</v>
      </c>
    </row>
    <row r="45" spans="1:19" ht="30.75" thickBot="1" x14ac:dyDescent="0.3">
      <c r="A45" s="38">
        <v>28</v>
      </c>
      <c r="B45" s="74" t="s">
        <v>110</v>
      </c>
      <c r="C45" s="27">
        <v>7</v>
      </c>
      <c r="D45" s="77">
        <v>10</v>
      </c>
      <c r="E45" s="77"/>
      <c r="F45" s="66">
        <f t="shared" si="6"/>
        <v>17</v>
      </c>
      <c r="G45" s="9"/>
      <c r="H45" s="78"/>
      <c r="I45" s="78"/>
      <c r="J45" s="66">
        <f t="shared" si="7"/>
        <v>0</v>
      </c>
      <c r="K45" s="79"/>
      <c r="L45" s="80"/>
      <c r="M45" s="80"/>
      <c r="N45" s="66">
        <f t="shared" si="8"/>
        <v>0</v>
      </c>
      <c r="O45" s="78"/>
      <c r="P45" s="78"/>
      <c r="Q45" s="79"/>
      <c r="R45" s="66">
        <f t="shared" si="9"/>
        <v>0</v>
      </c>
      <c r="S45" s="30">
        <f t="shared" si="10"/>
        <v>17</v>
      </c>
    </row>
    <row r="46" spans="1:19" x14ac:dyDescent="0.25">
      <c r="A46" s="38">
        <v>29</v>
      </c>
      <c r="B46" s="74" t="s">
        <v>111</v>
      </c>
      <c r="C46" s="27">
        <v>129</v>
      </c>
      <c r="D46" s="77">
        <v>98</v>
      </c>
      <c r="E46" s="77"/>
      <c r="F46" s="66">
        <f t="shared" si="6"/>
        <v>227</v>
      </c>
      <c r="G46" s="9"/>
      <c r="H46" s="78"/>
      <c r="I46" s="78"/>
      <c r="J46" s="66">
        <f t="shared" si="7"/>
        <v>0</v>
      </c>
      <c r="K46" s="79"/>
      <c r="L46" s="80"/>
      <c r="M46" s="80"/>
      <c r="N46" s="66">
        <f t="shared" si="8"/>
        <v>0</v>
      </c>
      <c r="O46" s="78"/>
      <c r="P46" s="78"/>
      <c r="Q46" s="79"/>
      <c r="R46" s="66">
        <f t="shared" si="9"/>
        <v>0</v>
      </c>
      <c r="S46" s="59">
        <f t="shared" ref="S46" si="24">+F46+J46+N46+R46</f>
        <v>227</v>
      </c>
    </row>
    <row r="47" spans="1:19" ht="30.75" thickBot="1" x14ac:dyDescent="0.3">
      <c r="A47" s="38">
        <v>30</v>
      </c>
      <c r="B47" s="74" t="s">
        <v>112</v>
      </c>
      <c r="C47" s="27">
        <v>35</v>
      </c>
      <c r="D47" s="77">
        <v>32</v>
      </c>
      <c r="E47" s="77"/>
      <c r="F47" s="66">
        <f t="shared" si="6"/>
        <v>67</v>
      </c>
      <c r="G47" s="9"/>
      <c r="H47" s="78"/>
      <c r="I47" s="78"/>
      <c r="J47" s="66">
        <f t="shared" si="7"/>
        <v>0</v>
      </c>
      <c r="K47" s="79"/>
      <c r="L47" s="80"/>
      <c r="M47" s="80"/>
      <c r="N47" s="66">
        <f t="shared" si="8"/>
        <v>0</v>
      </c>
      <c r="O47" s="78"/>
      <c r="P47" s="78"/>
      <c r="Q47" s="79"/>
      <c r="R47" s="66">
        <f t="shared" si="9"/>
        <v>0</v>
      </c>
      <c r="S47" s="30">
        <f t="shared" si="10"/>
        <v>67</v>
      </c>
    </row>
    <row r="48" spans="1:19" ht="30" x14ac:dyDescent="0.25">
      <c r="A48" s="38">
        <v>31</v>
      </c>
      <c r="B48" s="74" t="s">
        <v>113</v>
      </c>
      <c r="C48" s="27">
        <v>1</v>
      </c>
      <c r="D48" s="77"/>
      <c r="E48" s="77"/>
      <c r="F48" s="66">
        <f t="shared" si="6"/>
        <v>1</v>
      </c>
      <c r="G48" s="9"/>
      <c r="H48" s="78"/>
      <c r="I48" s="78"/>
      <c r="J48" s="66">
        <f t="shared" si="7"/>
        <v>0</v>
      </c>
      <c r="K48" s="79"/>
      <c r="L48" s="80"/>
      <c r="M48" s="80"/>
      <c r="N48" s="66">
        <f t="shared" si="8"/>
        <v>0</v>
      </c>
      <c r="O48" s="78"/>
      <c r="P48" s="78"/>
      <c r="Q48" s="79"/>
      <c r="R48" s="66">
        <f t="shared" si="9"/>
        <v>0</v>
      </c>
      <c r="S48" s="59">
        <f t="shared" ref="S48" si="25">+F48+J48+N48+R48</f>
        <v>1</v>
      </c>
    </row>
    <row r="49" spans="1:19" ht="30.75" thickBot="1" x14ac:dyDescent="0.3">
      <c r="A49" s="38">
        <v>32</v>
      </c>
      <c r="B49" s="74" t="s">
        <v>114</v>
      </c>
      <c r="C49" s="27">
        <v>23</v>
      </c>
      <c r="D49" s="77">
        <v>36</v>
      </c>
      <c r="E49" s="77"/>
      <c r="F49" s="66">
        <f t="shared" si="6"/>
        <v>59</v>
      </c>
      <c r="G49" s="9"/>
      <c r="H49" s="78"/>
      <c r="I49" s="78"/>
      <c r="J49" s="66">
        <f t="shared" si="7"/>
        <v>0</v>
      </c>
      <c r="K49" s="79"/>
      <c r="L49" s="80"/>
      <c r="M49" s="80"/>
      <c r="N49" s="66">
        <f t="shared" si="8"/>
        <v>0</v>
      </c>
      <c r="O49" s="78"/>
      <c r="P49" s="78"/>
      <c r="Q49" s="79"/>
      <c r="R49" s="66">
        <f t="shared" si="9"/>
        <v>0</v>
      </c>
      <c r="S49" s="30">
        <f t="shared" si="10"/>
        <v>59</v>
      </c>
    </row>
    <row r="50" spans="1:19" ht="30" x14ac:dyDescent="0.25">
      <c r="A50" s="38">
        <v>33</v>
      </c>
      <c r="B50" s="74" t="s">
        <v>115</v>
      </c>
      <c r="C50" s="27">
        <v>537</v>
      </c>
      <c r="D50" s="77">
        <v>452</v>
      </c>
      <c r="E50" s="77"/>
      <c r="F50" s="66">
        <f t="shared" si="6"/>
        <v>989</v>
      </c>
      <c r="G50" s="9"/>
      <c r="H50" s="78"/>
      <c r="I50" s="78"/>
      <c r="J50" s="66">
        <f t="shared" si="7"/>
        <v>0</v>
      </c>
      <c r="K50" s="79"/>
      <c r="L50" s="80"/>
      <c r="M50" s="80"/>
      <c r="N50" s="66">
        <f t="shared" si="8"/>
        <v>0</v>
      </c>
      <c r="O50" s="78"/>
      <c r="P50" s="78"/>
      <c r="Q50" s="79"/>
      <c r="R50" s="66">
        <f t="shared" si="9"/>
        <v>0</v>
      </c>
      <c r="S50" s="59">
        <f t="shared" ref="S50" si="26">+F50+J50+N50+R50</f>
        <v>989</v>
      </c>
    </row>
    <row r="51" spans="1:19" ht="15.75" thickBot="1" x14ac:dyDescent="0.3">
      <c r="A51" s="38">
        <v>34</v>
      </c>
      <c r="B51" s="74" t="s">
        <v>116</v>
      </c>
      <c r="C51" s="27">
        <v>5</v>
      </c>
      <c r="D51" s="77">
        <v>7</v>
      </c>
      <c r="E51" s="77"/>
      <c r="F51" s="66">
        <f t="shared" si="6"/>
        <v>12</v>
      </c>
      <c r="G51" s="9"/>
      <c r="H51" s="78"/>
      <c r="I51" s="78"/>
      <c r="J51" s="66">
        <f t="shared" si="7"/>
        <v>0</v>
      </c>
      <c r="K51" s="79"/>
      <c r="L51" s="80"/>
      <c r="M51" s="80"/>
      <c r="N51" s="66">
        <f t="shared" si="8"/>
        <v>0</v>
      </c>
      <c r="O51" s="78"/>
      <c r="P51" s="78"/>
      <c r="Q51" s="79"/>
      <c r="R51" s="66">
        <f t="shared" si="9"/>
        <v>0</v>
      </c>
      <c r="S51" s="30">
        <f t="shared" si="10"/>
        <v>12</v>
      </c>
    </row>
    <row r="52" spans="1:19" ht="30" x14ac:dyDescent="0.25">
      <c r="A52" s="38">
        <v>35</v>
      </c>
      <c r="B52" s="74" t="s">
        <v>117</v>
      </c>
      <c r="C52" s="27">
        <v>1</v>
      </c>
      <c r="D52" s="77">
        <v>3</v>
      </c>
      <c r="E52" s="77"/>
      <c r="F52" s="66">
        <f t="shared" si="6"/>
        <v>4</v>
      </c>
      <c r="G52" s="9"/>
      <c r="H52" s="78"/>
      <c r="I52" s="78"/>
      <c r="J52" s="66">
        <f t="shared" si="7"/>
        <v>0</v>
      </c>
      <c r="K52" s="79"/>
      <c r="L52" s="80"/>
      <c r="M52" s="80"/>
      <c r="N52" s="66">
        <f t="shared" si="8"/>
        <v>0</v>
      </c>
      <c r="O52" s="78"/>
      <c r="P52" s="78"/>
      <c r="Q52" s="79"/>
      <c r="R52" s="66">
        <f t="shared" si="9"/>
        <v>0</v>
      </c>
      <c r="S52" s="59">
        <f t="shared" ref="S52" si="27">+F52+J52+N52+R52</f>
        <v>4</v>
      </c>
    </row>
    <row r="53" spans="1:19" ht="30.75" thickBot="1" x14ac:dyDescent="0.3">
      <c r="A53" s="38">
        <v>36</v>
      </c>
      <c r="B53" s="74" t="s">
        <v>118</v>
      </c>
      <c r="C53" s="27">
        <v>205</v>
      </c>
      <c r="D53" s="77">
        <v>233</v>
      </c>
      <c r="E53" s="77"/>
      <c r="F53" s="66">
        <f t="shared" si="6"/>
        <v>438</v>
      </c>
      <c r="G53" s="9"/>
      <c r="H53" s="78"/>
      <c r="I53" s="78"/>
      <c r="J53" s="66">
        <f t="shared" si="7"/>
        <v>0</v>
      </c>
      <c r="K53" s="79"/>
      <c r="L53" s="80"/>
      <c r="M53" s="80"/>
      <c r="N53" s="66">
        <f t="shared" si="8"/>
        <v>0</v>
      </c>
      <c r="O53" s="78"/>
      <c r="P53" s="78"/>
      <c r="Q53" s="79"/>
      <c r="R53" s="66">
        <f t="shared" si="9"/>
        <v>0</v>
      </c>
      <c r="S53" s="30">
        <f t="shared" si="10"/>
        <v>438</v>
      </c>
    </row>
    <row r="54" spans="1:19" ht="30" x14ac:dyDescent="0.25">
      <c r="A54" s="38">
        <v>37</v>
      </c>
      <c r="B54" s="74" t="s">
        <v>119</v>
      </c>
      <c r="C54" s="27">
        <v>42</v>
      </c>
      <c r="D54" s="77">
        <v>40</v>
      </c>
      <c r="E54" s="77"/>
      <c r="F54" s="66">
        <f t="shared" si="6"/>
        <v>82</v>
      </c>
      <c r="G54" s="9"/>
      <c r="H54" s="78"/>
      <c r="I54" s="78"/>
      <c r="J54" s="66">
        <f t="shared" si="7"/>
        <v>0</v>
      </c>
      <c r="K54" s="79"/>
      <c r="L54" s="80"/>
      <c r="M54" s="80"/>
      <c r="N54" s="66">
        <f t="shared" si="8"/>
        <v>0</v>
      </c>
      <c r="O54" s="78"/>
      <c r="P54" s="78"/>
      <c r="Q54" s="79"/>
      <c r="R54" s="66">
        <f t="shared" si="9"/>
        <v>0</v>
      </c>
      <c r="S54" s="59">
        <f t="shared" ref="S54" si="28">+F54+J54+N54+R54</f>
        <v>82</v>
      </c>
    </row>
    <row r="55" spans="1:19" ht="45.75" thickBot="1" x14ac:dyDescent="0.3">
      <c r="A55" s="38">
        <v>38</v>
      </c>
      <c r="B55" s="74" t="s">
        <v>120</v>
      </c>
      <c r="C55" s="27">
        <v>47</v>
      </c>
      <c r="D55" s="77">
        <v>26</v>
      </c>
      <c r="E55" s="77"/>
      <c r="F55" s="66">
        <f t="shared" si="6"/>
        <v>73</v>
      </c>
      <c r="G55" s="9"/>
      <c r="H55" s="78"/>
      <c r="I55" s="78"/>
      <c r="J55" s="66">
        <f t="shared" si="7"/>
        <v>0</v>
      </c>
      <c r="K55" s="79"/>
      <c r="L55" s="80"/>
      <c r="M55" s="80"/>
      <c r="N55" s="66">
        <f t="shared" si="8"/>
        <v>0</v>
      </c>
      <c r="O55" s="78"/>
      <c r="P55" s="78"/>
      <c r="Q55" s="79"/>
      <c r="R55" s="66">
        <f t="shared" si="9"/>
        <v>0</v>
      </c>
      <c r="S55" s="30">
        <f t="shared" si="10"/>
        <v>73</v>
      </c>
    </row>
    <row r="56" spans="1:19" x14ac:dyDescent="0.25">
      <c r="A56" s="38">
        <v>39</v>
      </c>
      <c r="B56" s="74" t="s">
        <v>121</v>
      </c>
      <c r="C56" s="27">
        <v>5</v>
      </c>
      <c r="D56" s="77">
        <v>7</v>
      </c>
      <c r="E56" s="77"/>
      <c r="F56" s="66">
        <f t="shared" si="6"/>
        <v>12</v>
      </c>
      <c r="G56" s="9"/>
      <c r="H56" s="78"/>
      <c r="I56" s="78"/>
      <c r="J56" s="66">
        <f t="shared" si="7"/>
        <v>0</v>
      </c>
      <c r="K56" s="79"/>
      <c r="L56" s="80"/>
      <c r="M56" s="80"/>
      <c r="N56" s="66">
        <f t="shared" si="8"/>
        <v>0</v>
      </c>
      <c r="O56" s="78"/>
      <c r="P56" s="78"/>
      <c r="Q56" s="79"/>
      <c r="R56" s="66">
        <f t="shared" si="9"/>
        <v>0</v>
      </c>
      <c r="S56" s="59">
        <f t="shared" ref="S56" si="29">+F56+J56+N56+R56</f>
        <v>12</v>
      </c>
    </row>
    <row r="57" spans="1:19" ht="30.75" thickBot="1" x14ac:dyDescent="0.3">
      <c r="A57" s="38">
        <v>40</v>
      </c>
      <c r="B57" s="74" t="s">
        <v>122</v>
      </c>
      <c r="C57" s="27">
        <v>5</v>
      </c>
      <c r="D57" s="77">
        <v>5</v>
      </c>
      <c r="E57" s="77"/>
      <c r="F57" s="66">
        <f t="shared" si="6"/>
        <v>10</v>
      </c>
      <c r="G57" s="9"/>
      <c r="H57" s="78"/>
      <c r="I57" s="78"/>
      <c r="J57" s="66">
        <f t="shared" si="7"/>
        <v>0</v>
      </c>
      <c r="K57" s="79"/>
      <c r="L57" s="80"/>
      <c r="M57" s="80"/>
      <c r="N57" s="66">
        <f t="shared" si="8"/>
        <v>0</v>
      </c>
      <c r="O57" s="78"/>
      <c r="P57" s="78"/>
      <c r="Q57" s="79"/>
      <c r="R57" s="66">
        <f t="shared" si="9"/>
        <v>0</v>
      </c>
      <c r="S57" s="30">
        <f t="shared" si="10"/>
        <v>10</v>
      </c>
    </row>
    <row r="58" spans="1:19" ht="30" x14ac:dyDescent="0.25">
      <c r="A58" s="38">
        <v>41</v>
      </c>
      <c r="B58" s="74" t="s">
        <v>123</v>
      </c>
      <c r="C58" s="27">
        <v>15</v>
      </c>
      <c r="D58" s="77">
        <v>20</v>
      </c>
      <c r="E58" s="77"/>
      <c r="F58" s="66">
        <f t="shared" si="6"/>
        <v>35</v>
      </c>
      <c r="G58" s="9"/>
      <c r="H58" s="78"/>
      <c r="I58" s="78"/>
      <c r="J58" s="66">
        <f t="shared" si="7"/>
        <v>0</v>
      </c>
      <c r="K58" s="79"/>
      <c r="L58" s="80"/>
      <c r="M58" s="80"/>
      <c r="N58" s="66">
        <f t="shared" si="8"/>
        <v>0</v>
      </c>
      <c r="O58" s="78"/>
      <c r="P58" s="78"/>
      <c r="Q58" s="79"/>
      <c r="R58" s="66">
        <f t="shared" si="9"/>
        <v>0</v>
      </c>
      <c r="S58" s="59">
        <f t="shared" ref="S58" si="30">+F58+J58+N58+R58</f>
        <v>35</v>
      </c>
    </row>
    <row r="59" spans="1:19" ht="15.75" thickBot="1" x14ac:dyDescent="0.3">
      <c r="A59" s="38">
        <v>42</v>
      </c>
      <c r="B59" s="74" t="s">
        <v>124</v>
      </c>
      <c r="C59" s="27"/>
      <c r="D59" s="77"/>
      <c r="E59" s="77"/>
      <c r="F59" s="66">
        <f t="shared" si="6"/>
        <v>0</v>
      </c>
      <c r="G59" s="9"/>
      <c r="H59" s="78"/>
      <c r="I59" s="78"/>
      <c r="J59" s="66">
        <f t="shared" si="7"/>
        <v>0</v>
      </c>
      <c r="K59" s="79"/>
      <c r="L59" s="80"/>
      <c r="M59" s="80"/>
      <c r="N59" s="66">
        <f t="shared" si="8"/>
        <v>0</v>
      </c>
      <c r="O59" s="78"/>
      <c r="P59" s="78"/>
      <c r="Q59" s="79"/>
      <c r="R59" s="66">
        <f t="shared" si="9"/>
        <v>0</v>
      </c>
      <c r="S59" s="30">
        <f t="shared" si="10"/>
        <v>0</v>
      </c>
    </row>
    <row r="60" spans="1:19" ht="60" x14ac:dyDescent="0.25">
      <c r="A60" s="38">
        <v>43</v>
      </c>
      <c r="B60" s="74" t="s">
        <v>125</v>
      </c>
      <c r="C60" s="27">
        <v>13</v>
      </c>
      <c r="D60" s="77">
        <v>10</v>
      </c>
      <c r="E60" s="77"/>
      <c r="F60" s="66">
        <f t="shared" si="6"/>
        <v>23</v>
      </c>
      <c r="G60" s="9"/>
      <c r="H60" s="78"/>
      <c r="I60" s="78"/>
      <c r="J60" s="66">
        <f t="shared" si="7"/>
        <v>0</v>
      </c>
      <c r="K60" s="79"/>
      <c r="L60" s="80"/>
      <c r="M60" s="80"/>
      <c r="N60" s="66">
        <f t="shared" si="8"/>
        <v>0</v>
      </c>
      <c r="O60" s="78"/>
      <c r="P60" s="78"/>
      <c r="Q60" s="79"/>
      <c r="R60" s="66">
        <f t="shared" si="9"/>
        <v>0</v>
      </c>
      <c r="S60" s="59">
        <f t="shared" ref="S60" si="31">+F60+J60+N60+R60</f>
        <v>23</v>
      </c>
    </row>
    <row r="61" spans="1:19" ht="60.75" thickBot="1" x14ac:dyDescent="0.3">
      <c r="A61" s="38">
        <v>44</v>
      </c>
      <c r="B61" s="74" t="s">
        <v>126</v>
      </c>
      <c r="C61" s="27">
        <v>36</v>
      </c>
      <c r="D61" s="77">
        <v>26</v>
      </c>
      <c r="E61" s="77"/>
      <c r="F61" s="66">
        <f t="shared" si="6"/>
        <v>62</v>
      </c>
      <c r="G61" s="9"/>
      <c r="H61" s="78"/>
      <c r="I61" s="78"/>
      <c r="J61" s="66">
        <f t="shared" si="7"/>
        <v>0</v>
      </c>
      <c r="K61" s="79"/>
      <c r="L61" s="80"/>
      <c r="M61" s="80"/>
      <c r="N61" s="66">
        <f t="shared" si="8"/>
        <v>0</v>
      </c>
      <c r="O61" s="78"/>
      <c r="P61" s="78"/>
      <c r="Q61" s="79"/>
      <c r="R61" s="66">
        <f t="shared" si="9"/>
        <v>0</v>
      </c>
      <c r="S61" s="30">
        <f t="shared" si="10"/>
        <v>62</v>
      </c>
    </row>
    <row r="62" spans="1:19" ht="30" x14ac:dyDescent="0.25">
      <c r="A62" s="38">
        <v>45</v>
      </c>
      <c r="B62" s="74" t="s">
        <v>127</v>
      </c>
      <c r="C62" s="27">
        <v>96</v>
      </c>
      <c r="D62" s="77">
        <v>110</v>
      </c>
      <c r="E62" s="77"/>
      <c r="F62" s="66">
        <f t="shared" si="6"/>
        <v>206</v>
      </c>
      <c r="G62" s="9"/>
      <c r="H62" s="78"/>
      <c r="I62" s="78"/>
      <c r="J62" s="66">
        <f t="shared" si="7"/>
        <v>0</v>
      </c>
      <c r="K62" s="79"/>
      <c r="L62" s="80"/>
      <c r="M62" s="80"/>
      <c r="N62" s="66">
        <f t="shared" si="8"/>
        <v>0</v>
      </c>
      <c r="O62" s="78"/>
      <c r="P62" s="78"/>
      <c r="Q62" s="79"/>
      <c r="R62" s="66">
        <f t="shared" si="9"/>
        <v>0</v>
      </c>
      <c r="S62" s="59">
        <f t="shared" ref="S62" si="32">+F62+J62+N62+R62</f>
        <v>206</v>
      </c>
    </row>
    <row r="63" spans="1:19" ht="45.75" thickBot="1" x14ac:dyDescent="0.3">
      <c r="A63" s="38">
        <v>46</v>
      </c>
      <c r="B63" s="74" t="s">
        <v>128</v>
      </c>
      <c r="C63" s="27">
        <v>19</v>
      </c>
      <c r="D63" s="77">
        <v>13</v>
      </c>
      <c r="E63" s="77"/>
      <c r="F63" s="66">
        <f t="shared" si="6"/>
        <v>32</v>
      </c>
      <c r="G63" s="9"/>
      <c r="H63" s="78"/>
      <c r="I63" s="78"/>
      <c r="J63" s="66">
        <f t="shared" si="7"/>
        <v>0</v>
      </c>
      <c r="K63" s="79"/>
      <c r="L63" s="80"/>
      <c r="M63" s="80"/>
      <c r="N63" s="66">
        <f t="shared" si="8"/>
        <v>0</v>
      </c>
      <c r="O63" s="78"/>
      <c r="P63" s="78"/>
      <c r="Q63" s="79"/>
      <c r="R63" s="66">
        <f t="shared" si="9"/>
        <v>0</v>
      </c>
      <c r="S63" s="30">
        <f t="shared" si="10"/>
        <v>32</v>
      </c>
    </row>
    <row r="64" spans="1:19" ht="45" x14ac:dyDescent="0.25">
      <c r="A64" s="38">
        <v>47</v>
      </c>
      <c r="B64" s="74" t="s">
        <v>129</v>
      </c>
      <c r="C64" s="27">
        <v>94</v>
      </c>
      <c r="D64" s="77">
        <v>123</v>
      </c>
      <c r="E64" s="77"/>
      <c r="F64" s="66">
        <f t="shared" si="6"/>
        <v>217</v>
      </c>
      <c r="G64" s="9"/>
      <c r="H64" s="78"/>
      <c r="I64" s="78"/>
      <c r="J64" s="66">
        <f t="shared" si="7"/>
        <v>0</v>
      </c>
      <c r="K64" s="79"/>
      <c r="L64" s="80"/>
      <c r="M64" s="80"/>
      <c r="N64" s="66">
        <f t="shared" si="8"/>
        <v>0</v>
      </c>
      <c r="O64" s="78"/>
      <c r="P64" s="78"/>
      <c r="Q64" s="79"/>
      <c r="R64" s="66">
        <f t="shared" si="9"/>
        <v>0</v>
      </c>
      <c r="S64" s="59">
        <f t="shared" ref="S64" si="33">+F64+J64+N64+R64</f>
        <v>217</v>
      </c>
    </row>
    <row r="65" spans="1:19" ht="30.75" thickBot="1" x14ac:dyDescent="0.3">
      <c r="A65" s="38">
        <v>48</v>
      </c>
      <c r="B65" s="74" t="s">
        <v>130</v>
      </c>
      <c r="C65" s="27">
        <v>29</v>
      </c>
      <c r="D65" s="77">
        <v>26</v>
      </c>
      <c r="E65" s="77"/>
      <c r="F65" s="66">
        <f t="shared" si="6"/>
        <v>55</v>
      </c>
      <c r="G65" s="9"/>
      <c r="H65" s="78"/>
      <c r="I65" s="78"/>
      <c r="J65" s="66">
        <f t="shared" si="7"/>
        <v>0</v>
      </c>
      <c r="K65" s="79"/>
      <c r="L65" s="80"/>
      <c r="M65" s="80"/>
      <c r="N65" s="66">
        <f t="shared" si="8"/>
        <v>0</v>
      </c>
      <c r="O65" s="78"/>
      <c r="P65" s="78"/>
      <c r="Q65" s="79"/>
      <c r="R65" s="66">
        <f t="shared" si="9"/>
        <v>0</v>
      </c>
      <c r="S65" s="30">
        <f t="shared" si="10"/>
        <v>55</v>
      </c>
    </row>
    <row r="66" spans="1:19" ht="45" x14ac:dyDescent="0.25">
      <c r="A66" s="38">
        <v>49</v>
      </c>
      <c r="B66" s="74" t="s">
        <v>131</v>
      </c>
      <c r="C66" s="27">
        <v>47</v>
      </c>
      <c r="D66" s="77">
        <v>41</v>
      </c>
      <c r="E66" s="77"/>
      <c r="F66" s="66">
        <f t="shared" si="6"/>
        <v>88</v>
      </c>
      <c r="G66" s="9"/>
      <c r="H66" s="78"/>
      <c r="I66" s="78"/>
      <c r="J66" s="66">
        <f t="shared" si="7"/>
        <v>0</v>
      </c>
      <c r="K66" s="79"/>
      <c r="L66" s="80"/>
      <c r="M66" s="80"/>
      <c r="N66" s="66">
        <f t="shared" si="8"/>
        <v>0</v>
      </c>
      <c r="O66" s="78"/>
      <c r="P66" s="78"/>
      <c r="Q66" s="79"/>
      <c r="R66" s="66">
        <f t="shared" si="9"/>
        <v>0</v>
      </c>
      <c r="S66" s="59">
        <f t="shared" ref="S66" si="34">+F66+J66+N66+R66</f>
        <v>88</v>
      </c>
    </row>
    <row r="67" spans="1:19" ht="30" x14ac:dyDescent="0.25">
      <c r="A67" s="38">
        <v>50</v>
      </c>
      <c r="B67" s="74" t="s">
        <v>132</v>
      </c>
      <c r="C67" s="27">
        <v>113</v>
      </c>
      <c r="D67" s="77">
        <v>126</v>
      </c>
      <c r="E67" s="77"/>
      <c r="F67" s="66">
        <f t="shared" si="6"/>
        <v>239</v>
      </c>
      <c r="G67" s="9"/>
      <c r="H67" s="78"/>
      <c r="I67" s="78"/>
      <c r="J67" s="66">
        <f t="shared" si="7"/>
        <v>0</v>
      </c>
      <c r="K67" s="79"/>
      <c r="L67" s="80"/>
      <c r="M67" s="80"/>
      <c r="N67" s="66">
        <f t="shared" si="8"/>
        <v>0</v>
      </c>
      <c r="O67" s="78"/>
      <c r="P67" s="78"/>
      <c r="Q67" s="79"/>
      <c r="R67" s="66">
        <f t="shared" si="9"/>
        <v>0</v>
      </c>
      <c r="S67" s="30">
        <f t="shared" si="10"/>
        <v>239</v>
      </c>
    </row>
    <row r="68" spans="1:19" ht="15.75" thickBot="1" x14ac:dyDescent="0.3">
      <c r="A68" s="81"/>
      <c r="B68" s="82" t="s">
        <v>83</v>
      </c>
      <c r="C68" s="83"/>
      <c r="D68" s="83"/>
      <c r="E68" s="83"/>
      <c r="F68" s="66">
        <f>SUM(F18:F67)</f>
        <v>3993</v>
      </c>
      <c r="G68" s="83"/>
      <c r="H68" s="84"/>
      <c r="I68" s="83"/>
      <c r="J68" s="83">
        <f>SUM(J18:J67)</f>
        <v>0</v>
      </c>
      <c r="K68" s="83"/>
      <c r="L68" s="83"/>
      <c r="M68" s="83"/>
      <c r="N68" s="84">
        <f>SUM(N18:N67)</f>
        <v>0</v>
      </c>
      <c r="O68" s="84"/>
      <c r="P68" s="84"/>
      <c r="Q68" s="84"/>
      <c r="R68" s="84">
        <f>SUM(R18:R67)</f>
        <v>0</v>
      </c>
      <c r="S68" s="85">
        <f>SUM(S18:S67)</f>
        <v>3993</v>
      </c>
    </row>
    <row r="69" spans="1:19" ht="18.75" x14ac:dyDescent="0.3">
      <c r="B69" s="132"/>
      <c r="C69" s="132"/>
      <c r="D69" s="132"/>
      <c r="E69" s="132"/>
      <c r="F69" s="86"/>
      <c r="G69" s="86"/>
      <c r="H69" s="3"/>
      <c r="I69" s="87"/>
      <c r="J69" s="87"/>
      <c r="K69" s="87"/>
      <c r="L69" s="87"/>
      <c r="M69" s="87"/>
      <c r="S69" s="88"/>
    </row>
    <row r="70" spans="1:19" ht="18.75" x14ac:dyDescent="0.3">
      <c r="B70" s="57"/>
      <c r="C70" s="57"/>
      <c r="D70" s="57"/>
      <c r="E70" s="57"/>
      <c r="F70" s="14"/>
      <c r="G70" s="14"/>
      <c r="H70" s="3"/>
      <c r="I70" s="3"/>
      <c r="J70" s="3"/>
      <c r="K70" s="3"/>
      <c r="L70" s="3"/>
      <c r="M70" s="3"/>
    </row>
    <row r="71" spans="1:19" ht="17.25" x14ac:dyDescent="0.3">
      <c r="F71" s="8"/>
      <c r="G71" s="56"/>
      <c r="H71" s="56"/>
      <c r="I71" s="56"/>
      <c r="J71" s="56"/>
      <c r="K71" s="56"/>
      <c r="L71" s="56"/>
      <c r="M71" s="15"/>
      <c r="N71" s="133"/>
      <c r="O71" s="133"/>
      <c r="P71" s="133"/>
      <c r="Q71" s="133"/>
      <c r="R71" s="133"/>
    </row>
    <row r="72" spans="1:19" ht="17.25" x14ac:dyDescent="0.3">
      <c r="B72" s="134" t="s">
        <v>58</v>
      </c>
      <c r="C72" s="134"/>
      <c r="D72" s="134"/>
      <c r="E72" s="134"/>
      <c r="F72" s="15"/>
      <c r="H72" s="44"/>
      <c r="I72" s="44"/>
      <c r="J72" s="44"/>
      <c r="K72" s="44"/>
      <c r="M72" s="15"/>
      <c r="N72" s="134" t="s">
        <v>68</v>
      </c>
      <c r="O72" s="134"/>
      <c r="P72" s="134"/>
      <c r="Q72" s="134"/>
      <c r="R72" s="134"/>
      <c r="S72" s="45"/>
    </row>
    <row r="73" spans="1:19" ht="17.25" x14ac:dyDescent="0.3">
      <c r="B73" s="135" t="s">
        <v>57</v>
      </c>
      <c r="C73" s="135"/>
      <c r="D73" s="135"/>
      <c r="E73" s="135"/>
      <c r="G73" s="43"/>
      <c r="H73" s="99" t="s">
        <v>61</v>
      </c>
      <c r="I73" s="99"/>
      <c r="J73" s="99"/>
      <c r="K73" s="99"/>
      <c r="L73" s="45"/>
      <c r="M73" s="45"/>
      <c r="N73" s="135" t="s">
        <v>69</v>
      </c>
      <c r="O73" s="135"/>
      <c r="P73" s="135"/>
      <c r="Q73" s="135"/>
      <c r="R73" s="135"/>
      <c r="S73" s="12"/>
    </row>
    <row r="74" spans="1:19" ht="17.25" x14ac:dyDescent="0.3">
      <c r="A74" s="89"/>
      <c r="B74" s="35"/>
      <c r="H74" s="98" t="s">
        <v>62</v>
      </c>
      <c r="I74" s="98"/>
      <c r="J74" s="98"/>
      <c r="K74" s="98"/>
      <c r="L74" s="12"/>
      <c r="M74" s="12"/>
    </row>
    <row r="75" spans="1:19" x14ac:dyDescent="0.25">
      <c r="A75" s="89"/>
      <c r="B75" s="36"/>
    </row>
    <row r="76" spans="1:19" x14ac:dyDescent="0.25">
      <c r="A76" s="89"/>
      <c r="B76" s="36"/>
    </row>
    <row r="77" spans="1:19" x14ac:dyDescent="0.25">
      <c r="E77" s="131"/>
      <c r="F77" s="131"/>
      <c r="O77" s="90"/>
      <c r="P77" s="90"/>
    </row>
    <row r="79" spans="1:19" x14ac:dyDescent="0.25">
      <c r="P79" s="88"/>
      <c r="S79" s="91"/>
    </row>
  </sheetData>
  <mergeCells count="57">
    <mergeCell ref="Q6:Q7"/>
    <mergeCell ref="A1:S1"/>
    <mergeCell ref="A2:S2"/>
    <mergeCell ref="A3:S3"/>
    <mergeCell ref="A4:A7"/>
    <mergeCell ref="B4:B5"/>
    <mergeCell ref="C4:S4"/>
    <mergeCell ref="C5:F5"/>
    <mergeCell ref="G5:J5"/>
    <mergeCell ref="K5:N5"/>
    <mergeCell ref="O5:R5"/>
    <mergeCell ref="S5:S7"/>
    <mergeCell ref="B6:B7"/>
    <mergeCell ref="R6:R7"/>
    <mergeCell ref="C6:C7"/>
    <mergeCell ref="D6:D7"/>
    <mergeCell ref="A15:B15"/>
    <mergeCell ref="A16:A17"/>
    <mergeCell ref="B16:B17"/>
    <mergeCell ref="C16:C17"/>
    <mergeCell ref="D16:D17"/>
    <mergeCell ref="E16:E17"/>
    <mergeCell ref="F16:F17"/>
    <mergeCell ref="G16:G17"/>
    <mergeCell ref="K6:K7"/>
    <mergeCell ref="L6:L7"/>
    <mergeCell ref="I6:I7"/>
    <mergeCell ref="J6:J7"/>
    <mergeCell ref="E6:E7"/>
    <mergeCell ref="F6:F7"/>
    <mergeCell ref="H6:H7"/>
    <mergeCell ref="M6:M7"/>
    <mergeCell ref="N6:N7"/>
    <mergeCell ref="O6:O7"/>
    <mergeCell ref="P6:P7"/>
    <mergeCell ref="G6:G7"/>
    <mergeCell ref="S16:S17"/>
    <mergeCell ref="H16:H17"/>
    <mergeCell ref="I16:I17"/>
    <mergeCell ref="J16:J17"/>
    <mergeCell ref="K16:K17"/>
    <mergeCell ref="L16:L17"/>
    <mergeCell ref="M16:M17"/>
    <mergeCell ref="N16:N17"/>
    <mergeCell ref="O16:O17"/>
    <mergeCell ref="P16:P17"/>
    <mergeCell ref="Q16:Q17"/>
    <mergeCell ref="R16:R17"/>
    <mergeCell ref="H74:K74"/>
    <mergeCell ref="E77:F77"/>
    <mergeCell ref="B69:E69"/>
    <mergeCell ref="N71:R71"/>
    <mergeCell ref="B72:E72"/>
    <mergeCell ref="N72:R72"/>
    <mergeCell ref="B73:E73"/>
    <mergeCell ref="H73:K73"/>
    <mergeCell ref="N73:R7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Estadística General</vt:lpstr>
      <vt:lpstr>Datos Abiertos</vt:lpstr>
    </vt:vector>
  </TitlesOfParts>
  <Company>HOSPITAL DOCENTE SEMMA SANTO DOMINGO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Miguelina Carmona</dc:creator>
  <cp:lastModifiedBy>Jose Luis Fradera Cornelio</cp:lastModifiedBy>
  <cp:lastPrinted>2022-11-16T14:45:11Z</cp:lastPrinted>
  <dcterms:created xsi:type="dcterms:W3CDTF">2019-07-02T16:17:43Z</dcterms:created>
  <dcterms:modified xsi:type="dcterms:W3CDTF">2023-10-23T19:13:35Z</dcterms:modified>
</cp:coreProperties>
</file>