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9735"/>
  </bookViews>
  <sheets>
    <sheet name="Estadística General" sheetId="4" r:id="rId1"/>
    <sheet name="Datos Abiertos" sheetId="5" state="hidden" r:id="rId2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4" i="4"/>
  <c r="J24"/>
  <c r="N24"/>
  <c r="R24"/>
  <c r="Q44"/>
  <c r="P44"/>
  <c r="O44"/>
  <c r="F17"/>
  <c r="S24" l="1"/>
  <c r="M44"/>
  <c r="L44"/>
  <c r="K44"/>
  <c r="I44"/>
  <c r="H44"/>
  <c r="G44"/>
  <c r="E44" l="1"/>
  <c r="D44"/>
  <c r="C44"/>
  <c r="J27"/>
  <c r="J52" l="1"/>
  <c r="J53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27"/>
  <c r="F7"/>
  <c r="R10" l="1"/>
  <c r="R55"/>
  <c r="R46"/>
  <c r="R27" l="1"/>
  <c r="N27"/>
  <c r="R53"/>
  <c r="R52"/>
  <c r="N53"/>
  <c r="N52"/>
  <c r="S52" l="1"/>
  <c r="S53"/>
  <c r="S27"/>
  <c r="R67" i="5"/>
  <c r="N67"/>
  <c r="J67"/>
  <c r="F67"/>
  <c r="R66"/>
  <c r="N66"/>
  <c r="J66"/>
  <c r="F66"/>
  <c r="R65"/>
  <c r="N65"/>
  <c r="J65"/>
  <c r="F65"/>
  <c r="R64"/>
  <c r="N64"/>
  <c r="J64"/>
  <c r="F64"/>
  <c r="R63"/>
  <c r="N63"/>
  <c r="J63"/>
  <c r="F63"/>
  <c r="R62"/>
  <c r="N62"/>
  <c r="J62"/>
  <c r="F62"/>
  <c r="R61"/>
  <c r="N61"/>
  <c r="J61"/>
  <c r="F61"/>
  <c r="R60"/>
  <c r="N60"/>
  <c r="J60"/>
  <c r="F60"/>
  <c r="R59"/>
  <c r="N59"/>
  <c r="J59"/>
  <c r="F59"/>
  <c r="R58"/>
  <c r="N58"/>
  <c r="J58"/>
  <c r="F58"/>
  <c r="R57"/>
  <c r="N57"/>
  <c r="J57"/>
  <c r="F57"/>
  <c r="R56"/>
  <c r="N56"/>
  <c r="J56"/>
  <c r="F56"/>
  <c r="R55"/>
  <c r="N55"/>
  <c r="J55"/>
  <c r="F55"/>
  <c r="R54"/>
  <c r="N54"/>
  <c r="J54"/>
  <c r="F54"/>
  <c r="R53"/>
  <c r="N53"/>
  <c r="J53"/>
  <c r="F53"/>
  <c r="R52"/>
  <c r="N52"/>
  <c r="J52"/>
  <c r="F52"/>
  <c r="R51"/>
  <c r="N51"/>
  <c r="J51"/>
  <c r="F51"/>
  <c r="R50"/>
  <c r="N50"/>
  <c r="J50"/>
  <c r="F50"/>
  <c r="R49"/>
  <c r="N49"/>
  <c r="J49"/>
  <c r="F49"/>
  <c r="R48"/>
  <c r="N48"/>
  <c r="J48"/>
  <c r="F48"/>
  <c r="R47"/>
  <c r="N47"/>
  <c r="J47"/>
  <c r="F47"/>
  <c r="R46"/>
  <c r="N46"/>
  <c r="J46"/>
  <c r="F46"/>
  <c r="R45"/>
  <c r="N45"/>
  <c r="J45"/>
  <c r="F45"/>
  <c r="R44"/>
  <c r="N44"/>
  <c r="J44"/>
  <c r="F44"/>
  <c r="R43"/>
  <c r="N43"/>
  <c r="J43"/>
  <c r="F43"/>
  <c r="R42"/>
  <c r="N42"/>
  <c r="J42"/>
  <c r="F42"/>
  <c r="R41"/>
  <c r="N41"/>
  <c r="J41"/>
  <c r="F41"/>
  <c r="R40"/>
  <c r="N40"/>
  <c r="J40"/>
  <c r="F40"/>
  <c r="R39"/>
  <c r="N39"/>
  <c r="J39"/>
  <c r="F39"/>
  <c r="R38"/>
  <c r="N38"/>
  <c r="J38"/>
  <c r="F38"/>
  <c r="R37"/>
  <c r="N37"/>
  <c r="J37"/>
  <c r="F37"/>
  <c r="R36"/>
  <c r="N36"/>
  <c r="J36"/>
  <c r="F36"/>
  <c r="R35"/>
  <c r="N35"/>
  <c r="J35"/>
  <c r="F35"/>
  <c r="R34"/>
  <c r="N34"/>
  <c r="J34"/>
  <c r="F34"/>
  <c r="R33"/>
  <c r="N33"/>
  <c r="J33"/>
  <c r="F33"/>
  <c r="N32"/>
  <c r="S32" s="1"/>
  <c r="R31"/>
  <c r="N31"/>
  <c r="J31"/>
  <c r="R30"/>
  <c r="N30"/>
  <c r="J30"/>
  <c r="F30"/>
  <c r="N29"/>
  <c r="S29" s="1"/>
  <c r="R28"/>
  <c r="N28"/>
  <c r="J28"/>
  <c r="F28"/>
  <c r="R27"/>
  <c r="N27"/>
  <c r="J27"/>
  <c r="F27"/>
  <c r="R26"/>
  <c r="N26"/>
  <c r="J26"/>
  <c r="F26"/>
  <c r="R25"/>
  <c r="N25"/>
  <c r="J25"/>
  <c r="F25"/>
  <c r="R24"/>
  <c r="N24"/>
  <c r="J24"/>
  <c r="F24"/>
  <c r="R23"/>
  <c r="N23"/>
  <c r="J23"/>
  <c r="F23"/>
  <c r="R22"/>
  <c r="N22"/>
  <c r="J22"/>
  <c r="F22"/>
  <c r="R21"/>
  <c r="N21"/>
  <c r="J21"/>
  <c r="F21"/>
  <c r="R20"/>
  <c r="N20"/>
  <c r="J20"/>
  <c r="F20"/>
  <c r="R19"/>
  <c r="N19"/>
  <c r="J19"/>
  <c r="F19"/>
  <c r="R18"/>
  <c r="N18"/>
  <c r="J18"/>
  <c r="F18"/>
  <c r="R14"/>
  <c r="N14"/>
  <c r="J14"/>
  <c r="F14"/>
  <c r="R13"/>
  <c r="N13"/>
  <c r="J13"/>
  <c r="F13"/>
  <c r="R12"/>
  <c r="N12"/>
  <c r="J12"/>
  <c r="F12"/>
  <c r="R11"/>
  <c r="N11"/>
  <c r="J11"/>
  <c r="F11"/>
  <c r="R10"/>
  <c r="N10"/>
  <c r="J10"/>
  <c r="F10"/>
  <c r="R9"/>
  <c r="N9"/>
  <c r="J9"/>
  <c r="F9"/>
  <c r="R8"/>
  <c r="N8"/>
  <c r="J8"/>
  <c r="F8"/>
  <c r="N15" l="1"/>
  <c r="J15"/>
  <c r="S59"/>
  <c r="S67"/>
  <c r="S63"/>
  <c r="S55"/>
  <c r="S51"/>
  <c r="S47"/>
  <c r="S43"/>
  <c r="S39"/>
  <c r="S35"/>
  <c r="F68"/>
  <c r="F15"/>
  <c r="S36"/>
  <c r="S37"/>
  <c r="S38"/>
  <c r="S40"/>
  <c r="S41"/>
  <c r="S44"/>
  <c r="S45"/>
  <c r="S46"/>
  <c r="S48"/>
  <c r="S49"/>
  <c r="S50"/>
  <c r="S52"/>
  <c r="S53"/>
  <c r="S54"/>
  <c r="S56"/>
  <c r="S57"/>
  <c r="S58"/>
  <c r="S60"/>
  <c r="S61"/>
  <c r="S62"/>
  <c r="S64"/>
  <c r="S65"/>
  <c r="S66"/>
  <c r="R68"/>
  <c r="N68"/>
  <c r="S30"/>
  <c r="S33"/>
  <c r="S34"/>
  <c r="S42"/>
  <c r="J68"/>
  <c r="S20"/>
  <c r="S22"/>
  <c r="S24"/>
  <c r="S26"/>
  <c r="S28"/>
  <c r="S31"/>
  <c r="S21"/>
  <c r="S23"/>
  <c r="S25"/>
  <c r="S27"/>
  <c r="R15"/>
  <c r="S9"/>
  <c r="S11"/>
  <c r="S14"/>
  <c r="S10"/>
  <c r="S12"/>
  <c r="S13"/>
  <c r="S8"/>
  <c r="S18"/>
  <c r="S19"/>
  <c r="S15" l="1"/>
  <c r="S68"/>
  <c r="J14" i="4" l="1"/>
  <c r="J55" l="1"/>
  <c r="R41"/>
  <c r="N41"/>
  <c r="R47"/>
  <c r="N47"/>
  <c r="J41"/>
  <c r="J47"/>
  <c r="S41" l="1"/>
  <c r="S47"/>
  <c r="F8" l="1"/>
  <c r="F9"/>
  <c r="F10"/>
  <c r="F11"/>
  <c r="F12"/>
  <c r="F13"/>
  <c r="F14"/>
  <c r="F15"/>
  <c r="F16"/>
  <c r="F18"/>
  <c r="F19"/>
  <c r="F20"/>
  <c r="F21"/>
  <c r="F22"/>
  <c r="F23"/>
  <c r="F25"/>
  <c r="F26"/>
  <c r="F28"/>
  <c r="F29"/>
  <c r="F30"/>
  <c r="F31"/>
  <c r="F32"/>
  <c r="F33"/>
  <c r="F34"/>
  <c r="F35"/>
  <c r="F36"/>
  <c r="F37"/>
  <c r="G38"/>
  <c r="D38"/>
  <c r="E38"/>
  <c r="H38"/>
  <c r="I38"/>
  <c r="K38"/>
  <c r="L38"/>
  <c r="M38"/>
  <c r="O38"/>
  <c r="P38"/>
  <c r="Q38"/>
  <c r="C38"/>
  <c r="R57"/>
  <c r="N57"/>
  <c r="N36"/>
  <c r="N35"/>
  <c r="J34"/>
  <c r="R35"/>
  <c r="R34"/>
  <c r="R33"/>
  <c r="N33"/>
  <c r="N34"/>
  <c r="J13"/>
  <c r="J12"/>
  <c r="J11"/>
  <c r="J10"/>
  <c r="J9"/>
  <c r="J8"/>
  <c r="J35"/>
  <c r="J33"/>
  <c r="J42"/>
  <c r="N42"/>
  <c r="R42"/>
  <c r="R43"/>
  <c r="R44"/>
  <c r="N44"/>
  <c r="J44"/>
  <c r="N43"/>
  <c r="J43"/>
  <c r="N55"/>
  <c r="J57"/>
  <c r="R56"/>
  <c r="N56"/>
  <c r="J56"/>
  <c r="S55" l="1"/>
  <c r="S56"/>
  <c r="S57"/>
  <c r="S44"/>
  <c r="S42"/>
  <c r="S43"/>
  <c r="S34"/>
  <c r="S35"/>
  <c r="S33"/>
  <c r="F38"/>
  <c r="J7"/>
  <c r="R59"/>
  <c r="N59"/>
  <c r="J59"/>
  <c r="R58"/>
  <c r="N58"/>
  <c r="J58"/>
  <c r="R54"/>
  <c r="N54"/>
  <c r="J54"/>
  <c r="R51"/>
  <c r="N51"/>
  <c r="J51"/>
  <c r="R50"/>
  <c r="N50"/>
  <c r="J50"/>
  <c r="R49"/>
  <c r="N49"/>
  <c r="J49"/>
  <c r="R48"/>
  <c r="N48"/>
  <c r="J48"/>
  <c r="N46"/>
  <c r="J46"/>
  <c r="R45"/>
  <c r="N45"/>
  <c r="J45"/>
  <c r="R40"/>
  <c r="N40"/>
  <c r="J40"/>
  <c r="R37"/>
  <c r="N37"/>
  <c r="J37"/>
  <c r="R36"/>
  <c r="J36"/>
  <c r="R32"/>
  <c r="N32"/>
  <c r="J32"/>
  <c r="R31"/>
  <c r="N31"/>
  <c r="J31"/>
  <c r="R30"/>
  <c r="N30"/>
  <c r="J30"/>
  <c r="R29"/>
  <c r="N29"/>
  <c r="J29"/>
  <c r="R28"/>
  <c r="N28"/>
  <c r="J28"/>
  <c r="R26"/>
  <c r="N26"/>
  <c r="J26"/>
  <c r="R25"/>
  <c r="N25"/>
  <c r="J25"/>
  <c r="R23"/>
  <c r="N23"/>
  <c r="J23"/>
  <c r="R22"/>
  <c r="N22"/>
  <c r="J22"/>
  <c r="R21"/>
  <c r="N21"/>
  <c r="J21"/>
  <c r="R20"/>
  <c r="N20"/>
  <c r="J20"/>
  <c r="R19"/>
  <c r="N19"/>
  <c r="J19"/>
  <c r="R18"/>
  <c r="N18"/>
  <c r="J18"/>
  <c r="R17"/>
  <c r="N17"/>
  <c r="J17"/>
  <c r="R16"/>
  <c r="N16"/>
  <c r="J16"/>
  <c r="R15"/>
  <c r="N15"/>
  <c r="J15"/>
  <c r="R14"/>
  <c r="N14"/>
  <c r="R13"/>
  <c r="N13"/>
  <c r="R12"/>
  <c r="N12"/>
  <c r="R11"/>
  <c r="N11"/>
  <c r="N10"/>
  <c r="S10" s="1"/>
  <c r="R9"/>
  <c r="N9"/>
  <c r="R8"/>
  <c r="N8"/>
  <c r="R7"/>
  <c r="N7"/>
  <c r="S50" l="1"/>
  <c r="S46"/>
  <c r="S31"/>
  <c r="S40"/>
  <c r="S48"/>
  <c r="S54"/>
  <c r="S45"/>
  <c r="S49"/>
  <c r="S51"/>
  <c r="S58"/>
  <c r="S59"/>
  <c r="S8"/>
  <c r="S16"/>
  <c r="S18"/>
  <c r="S20"/>
  <c r="S22"/>
  <c r="S15"/>
  <c r="S19"/>
  <c r="S23"/>
  <c r="S29"/>
  <c r="S37"/>
  <c r="S11"/>
  <c r="S12"/>
  <c r="S13"/>
  <c r="S14"/>
  <c r="S36"/>
  <c r="S9"/>
  <c r="S17"/>
  <c r="S21"/>
  <c r="S26"/>
  <c r="S25"/>
  <c r="S28"/>
  <c r="S30"/>
  <c r="S32"/>
  <c r="S7"/>
  <c r="J38"/>
  <c r="N38"/>
  <c r="R38"/>
  <c r="S38" l="1"/>
</calcChain>
</file>

<file path=xl/sharedStrings.xml><?xml version="1.0" encoding="utf-8"?>
<sst xmlns="http://schemas.openxmlformats.org/spreadsheetml/2006/main" count="191" uniqueCount="143">
  <si>
    <t>Hospital Docente Semma Santo Domingo</t>
  </si>
  <si>
    <t>No.</t>
  </si>
  <si>
    <t>ÁREAS DE SERVICIOS</t>
  </si>
  <si>
    <t xml:space="preserve">MEDICINA FAMILIAR    </t>
  </si>
  <si>
    <t xml:space="preserve">MEDICINA INTERNA    </t>
  </si>
  <si>
    <t xml:space="preserve">ORTOPEDIA </t>
  </si>
  <si>
    <t>TOTAL CONSULTAS EXTERNAS</t>
  </si>
  <si>
    <t>TOTAL GENERAL</t>
  </si>
  <si>
    <t>EMERGENCIAS</t>
  </si>
  <si>
    <t>IMÁGENES</t>
  </si>
  <si>
    <t>PARTOS</t>
  </si>
  <si>
    <t>NACIMIENTOS</t>
  </si>
  <si>
    <t>UCI ADULTOS</t>
  </si>
  <si>
    <t>ABRIL</t>
  </si>
  <si>
    <t>MAYO</t>
  </si>
  <si>
    <t>JUNIO</t>
  </si>
  <si>
    <t>Total Trimestre</t>
  </si>
  <si>
    <t>Primer Trimestre</t>
  </si>
  <si>
    <t>Segundo Trimestre</t>
  </si>
  <si>
    <t>Tercer Trimestre</t>
  </si>
  <si>
    <t>Cuarto Trimestre</t>
  </si>
  <si>
    <t>ENERO</t>
  </si>
  <si>
    <t>FEBRERO</t>
  </si>
  <si>
    <t>MARZO</t>
  </si>
  <si>
    <t>JULIO</t>
  </si>
  <si>
    <t>AGOSTO</t>
  </si>
  <si>
    <t>SEPTIEMBRE</t>
  </si>
  <si>
    <t>OCTUBRE</t>
  </si>
  <si>
    <t>NOVIEMBRE</t>
  </si>
  <si>
    <t>DICIEMBRE</t>
  </si>
  <si>
    <t>EGRESOS</t>
  </si>
  <si>
    <t xml:space="preserve">INGRESOS </t>
  </si>
  <si>
    <t>VACUNAS APLICADAS</t>
  </si>
  <si>
    <t xml:space="preserve">ANESTESIOLOGÍA  </t>
  </si>
  <si>
    <t xml:space="preserve">CARDIOLOGÍA    </t>
  </si>
  <si>
    <t>CIRUGÍA GENERAL</t>
  </si>
  <si>
    <t>CIRUGÍA VASCULAR</t>
  </si>
  <si>
    <t xml:space="preserve">DERMATOLOGÍA   </t>
  </si>
  <si>
    <t>DIABETOLOGÍA</t>
  </si>
  <si>
    <t>ENDOCRINOLOGÍA</t>
  </si>
  <si>
    <t>FONIATRÍA</t>
  </si>
  <si>
    <t xml:space="preserve">GASTROENTEROLOGÍA </t>
  </si>
  <si>
    <t xml:space="preserve">GERIATRÍA    </t>
  </si>
  <si>
    <t>GINECOLOGÍA-OBSTETRICIA</t>
  </si>
  <si>
    <t>HEMATOLOGÍA</t>
  </si>
  <si>
    <t>INFECTOLOGÍA</t>
  </si>
  <si>
    <t>NEFROLOGÍA</t>
  </si>
  <si>
    <t xml:space="preserve">NEUMOLOGÍA </t>
  </si>
  <si>
    <t>NEUROLOGÍA</t>
  </si>
  <si>
    <t>NUTRICIÓN</t>
  </si>
  <si>
    <t xml:space="preserve">OFTALMOLOGÍA         </t>
  </si>
  <si>
    <t xml:space="preserve">ONCOLOGÍA </t>
  </si>
  <si>
    <t>OTORRINOLARINGOLOGÍA</t>
  </si>
  <si>
    <t xml:space="preserve">PEDIATRÍA  </t>
  </si>
  <si>
    <t xml:space="preserve">REUMATOLOGÍA    </t>
  </si>
  <si>
    <t>UROLOGÍA</t>
  </si>
  <si>
    <t>LABORATORIO</t>
  </si>
  <si>
    <t xml:space="preserve">Director General </t>
  </si>
  <si>
    <t>Dr. José Manuel Tejada</t>
  </si>
  <si>
    <t>DIÁLISIS</t>
  </si>
  <si>
    <t>CONSULTAS MÉDICAS EXTERNAS</t>
  </si>
  <si>
    <t>Sra. Juleydi Nova</t>
  </si>
  <si>
    <t>Analista de Estadísticas</t>
  </si>
  <si>
    <t>PSIQUIATRIA</t>
  </si>
  <si>
    <t>PIE DIABETICO</t>
  </si>
  <si>
    <t>MAPA</t>
  </si>
  <si>
    <t>LEGRADOS</t>
  </si>
  <si>
    <t>PSICOLOGIA</t>
  </si>
  <si>
    <t>Licda. Nixalis Fernández</t>
  </si>
  <si>
    <t>Coordinadora de Calidad</t>
  </si>
  <si>
    <t>Departamento de Planificación y Desarrollo</t>
  </si>
  <si>
    <t>CESÁREAS</t>
  </si>
  <si>
    <t>CURAS PIE DIÁBETICO</t>
  </si>
  <si>
    <t>HOLTER</t>
  </si>
  <si>
    <t>CIRUGÍA PEDIÁTRICA</t>
  </si>
  <si>
    <t>CIRUGÍA UROLÓGICA</t>
  </si>
  <si>
    <t>Departameto de Planificación y Desarrollo</t>
  </si>
  <si>
    <t>BACTEROLOGÍA</t>
  </si>
  <si>
    <t>COPROLOGÍA/PARASITOLOGÍA</t>
  </si>
  <si>
    <t>ESPECIALES</t>
  </si>
  <si>
    <t>QUÍMICA SANGUÍNEA</t>
  </si>
  <si>
    <t>SEROLOGÍA</t>
  </si>
  <si>
    <t>UROANÁLISIS</t>
  </si>
  <si>
    <t xml:space="preserve">TOTAL </t>
  </si>
  <si>
    <t>DOPPLER VASOS ARTERIALES MIEMBROS INFERIORES</t>
  </si>
  <si>
    <t>DOPPLER VASOS ARTERIALES MIEMBROS SUPERIORES</t>
  </si>
  <si>
    <t>DOPPLER VASOS VENOSOS MIEMBROS INFERIORES</t>
  </si>
  <si>
    <t>DOPPLER VASOS VENOSOS MIEMBROS SUPERIORES</t>
  </si>
  <si>
    <t>ENDOSCOPIA (GASTROSCOPIA O ENDOSCOPIA DIGESTIVA ALTA) DIAGNOSTICA O SIN BIOPSIA</t>
  </si>
  <si>
    <t>ENDOSCOPIA (GASTROSCOPIA O ENDOSCOPIA DIGESTIVA ALTA) INCLUYE BIOPSIA</t>
  </si>
  <si>
    <t>RADIOGRAFIA DE ABDOMEN SIMPLE</t>
  </si>
  <si>
    <t>RADIOGRAFIA DE ANTEBRAZO</t>
  </si>
  <si>
    <t>RADIOGRAFIA BASE DE CRANEO</t>
  </si>
  <si>
    <t>RADIOGRAFIA CADERA COMPARATIVA</t>
  </si>
  <si>
    <t xml:space="preserve">RADIOGRAFIA CADERA O ARTICULACION COXOFEMORAL </t>
  </si>
  <si>
    <t>RADIOGRAFIA DE CAVUM FARINGEO</t>
  </si>
  <si>
    <t>RADIOGRAFIA DE CALCANEO AXIAL Y LATERAL</t>
  </si>
  <si>
    <t>RADIOGRAFIA DE CARA (PERFILOGRAMA)</t>
  </si>
  <si>
    <t>RADIOGRAFIA DE CODO</t>
  </si>
  <si>
    <t>RADIOGRAFIA COLUMNA CERVICAL</t>
  </si>
  <si>
    <t>RADIOGRAFIA COLUMNA DORSOLUMBAR</t>
  </si>
  <si>
    <t>RADIOGRAFIA COLUMNA LUMBOSACRA</t>
  </si>
  <si>
    <t>RADIOGRAFIA COLUMNA TORACICA</t>
  </si>
  <si>
    <t>RADIOGRAFIA CRANEO SIMPLE</t>
  </si>
  <si>
    <t>RADIOGRAFIA DEDOS DE MANO</t>
  </si>
  <si>
    <t>RADIOGRAFIA FEMUR AP Y LATERAL</t>
  </si>
  <si>
    <t>RADIOGRAFIA DE HOMBRO</t>
  </si>
  <si>
    <t>RADIOGRAFIA DE HUMERO</t>
  </si>
  <si>
    <t>RADIOGRAFIA DE MUÑECA</t>
  </si>
  <si>
    <t>RADIOGRAFIA DE PIE AP Y LATERAL</t>
  </si>
  <si>
    <t>RADIOGRAFIA DE PIERNA AP Y LATERAL</t>
  </si>
  <si>
    <t>RADIOGRAFIA DE RODILLA AP</t>
  </si>
  <si>
    <t>RADIOGRAFIA SENOS PARANASALES</t>
  </si>
  <si>
    <t>RADIOGRAFIA TEJIDOS BLANDOS DE CUELLO</t>
  </si>
  <si>
    <t>RADIOGRAFIA TOBILLO AP LATERAL Y ROTACION INTERNA</t>
  </si>
  <si>
    <t>RADIOGRAFIA TORAX (P.A. O A.P Y LATERAL)</t>
  </si>
  <si>
    <t>SONOGRAFIA TESTICULO</t>
  </si>
  <si>
    <t>ULTRASOGRAFIA OBSTETRICIA TRANSVAGINAL</t>
  </si>
  <si>
    <t>ULTRASOGRAFIA ABDOMEN SUPERIOR: HIGADO</t>
  </si>
  <si>
    <t>ULTRASOGRAFIA ABDOMEN TOTAL: HIGADO</t>
  </si>
  <si>
    <t>ULTRASOGRAFIA ABDOMEN: MASAS ABDOMINALES Y RETROPERITONEO</t>
  </si>
  <si>
    <t>ULTRASOGRAFIA DE CUELLO</t>
  </si>
  <si>
    <t>ULTRASOGRAFIA DE PROSTATA TRANSABDOMINAL</t>
  </si>
  <si>
    <t>ULTRASOGRAFIA DE PROSTATA TRANSRECTAL</t>
  </si>
  <si>
    <t>ULTRASONOGRAFIA DE RIÑONES</t>
  </si>
  <si>
    <t>ULTRASOGRAFIA TEJIDOS BLANDOS EN EXTREMIDADES INFERIORES CON TRANSDUCTOR DE 7 MHZ O MAS</t>
  </si>
  <si>
    <t>ULTRASOGRAFIA TEJIDOS BLANDOS EN EXTREMIDADES SUPERIORES CON TRANSDUCTOR DE 7 MHZ O MAS</t>
  </si>
  <si>
    <t>ULTRASOGRAFIA DIAGNOSTICA DE MAMA</t>
  </si>
  <si>
    <t>ULTRASOGRAFIA DIAGNOSTICA DE TEJIDOS BLANDOS DE PARED ABDOMINAL Y DE PELVIS</t>
  </si>
  <si>
    <t xml:space="preserve">ULTRASOGRAFIA DIAGNOSTICA DE TIROIDES CON TRANSDUCTOR DE 7 MHZ O MAS </t>
  </si>
  <si>
    <t>ULTRASOGRAFIA OBSTETRICIA TRANSABDOMINAL</t>
  </si>
  <si>
    <t>ULTRASOGRAFIA PELVICA GINECOLOGICA TRANSABDOMINAL</t>
  </si>
  <si>
    <t>ULTRASOGRAFIA PELVICA GINECOLOGICA TRANSVAGINAL</t>
  </si>
  <si>
    <t>Datos Estadísticos Abiertos Año 2023</t>
  </si>
  <si>
    <t>Año 2023</t>
  </si>
  <si>
    <t>DOPPLER VASOS PERIFERICOS CUELLO NCOC</t>
  </si>
  <si>
    <t>Hospital Docente SEMMA Santo Domingo</t>
  </si>
  <si>
    <t>ECOCARDIOGRAMA</t>
  </si>
  <si>
    <t>ELECTROCARDIOGRAMA (EKG)</t>
  </si>
  <si>
    <t xml:space="preserve">ODONTOLOGÍA         </t>
  </si>
  <si>
    <r>
      <rPr>
        <b/>
        <sz val="10"/>
        <color theme="1"/>
        <rFont val="Calibri"/>
        <family val="2"/>
        <scheme val="minor"/>
      </rPr>
      <t>Fuentes:</t>
    </r>
    <r>
      <rPr>
        <sz val="10"/>
        <color theme="1"/>
        <rFont val="Calibri"/>
        <family val="2"/>
        <scheme val="minor"/>
      </rPr>
      <t xml:space="preserve"> Sistema NIMBO Sistema LabPlus Libro Pie Diabético, Libro Nacimientos, Matriz Registro Epidemiología Libro Mapa y Holter, Ecocardiograma, Electrocardiograma (EKG)</t>
    </r>
  </si>
  <si>
    <r>
      <t xml:space="preserve">TOTAL </t>
    </r>
    <r>
      <rPr>
        <b/>
        <sz val="10"/>
        <color theme="0"/>
        <rFont val="Calibri"/>
        <family val="2"/>
        <scheme val="minor"/>
      </rPr>
      <t>GENERAL</t>
    </r>
  </si>
  <si>
    <t>NEUROCIRUGIA</t>
  </si>
</sst>
</file>

<file path=xl/styles.xml><?xml version="1.0" encoding="utf-8"?>
<styleSheet xmlns="http://schemas.openxmlformats.org/spreadsheetml/2006/main">
  <fonts count="2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rgb="FF202124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0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9.9978637043366805E-2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9" fillId="0" borderId="0" applyNumberFormat="0" applyFill="0" applyBorder="0" applyAlignment="0" applyProtection="0"/>
  </cellStyleXfs>
  <cellXfs count="190">
    <xf numFmtId="0" fontId="0" fillId="0" borderId="0" xfId="0"/>
    <xf numFmtId="0" fontId="0" fillId="0" borderId="0" xfId="0" applyFont="1"/>
    <xf numFmtId="0" fontId="3" fillId="0" borderId="0" xfId="0" applyFont="1" applyBorder="1" applyAlignment="1">
      <alignment horizontal="left" wrapText="1"/>
    </xf>
    <xf numFmtId="0" fontId="0" fillId="0" borderId="0" xfId="0" applyFont="1" applyBorder="1"/>
    <xf numFmtId="0" fontId="2" fillId="0" borderId="0" xfId="0" applyFont="1" applyFill="1" applyBorder="1" applyAlignment="1">
      <alignment horizontal="center"/>
    </xf>
    <xf numFmtId="0" fontId="0" fillId="0" borderId="0" xfId="0" applyFont="1" applyFill="1"/>
    <xf numFmtId="0" fontId="3" fillId="0" borderId="0" xfId="0" applyFont="1" applyFill="1" applyBorder="1" applyAlignment="1">
      <alignment horizontal="left" wrapText="1"/>
    </xf>
    <xf numFmtId="0" fontId="3" fillId="0" borderId="2" xfId="0" applyFont="1" applyFill="1" applyBorder="1" applyAlignment="1">
      <alignment horizontal="left"/>
    </xf>
    <xf numFmtId="0" fontId="1" fillId="0" borderId="0" xfId="0" applyFont="1" applyBorder="1" applyAlignment="1"/>
    <xf numFmtId="3" fontId="3" fillId="0" borderId="2" xfId="0" applyNumberFormat="1" applyFont="1" applyBorder="1" applyAlignment="1"/>
    <xf numFmtId="0" fontId="13" fillId="0" borderId="2" xfId="0" applyFont="1" applyBorder="1" applyAlignment="1">
      <alignment vertical="center"/>
    </xf>
    <xf numFmtId="0" fontId="13" fillId="3" borderId="2" xfId="0" applyFont="1" applyFill="1" applyBorder="1" applyAlignment="1">
      <alignment vertical="center"/>
    </xf>
    <xf numFmtId="0" fontId="11" fillId="0" borderId="0" xfId="0" applyFont="1" applyAlignment="1"/>
    <xf numFmtId="0" fontId="6" fillId="0" borderId="0" xfId="0" applyFont="1" applyAlignment="1"/>
    <xf numFmtId="0" fontId="0" fillId="0" borderId="0" xfId="0" applyFont="1" applyBorder="1" applyAlignment="1"/>
    <xf numFmtId="0" fontId="0" fillId="0" borderId="0" xfId="0" applyFont="1" applyAlignment="1"/>
    <xf numFmtId="3" fontId="5" fillId="4" borderId="2" xfId="0" applyNumberFormat="1" applyFont="1" applyFill="1" applyBorder="1" applyAlignment="1">
      <alignment horizontal="right" vertical="center"/>
    </xf>
    <xf numFmtId="3" fontId="3" fillId="0" borderId="2" xfId="0" applyNumberFormat="1" applyFont="1" applyFill="1" applyBorder="1" applyAlignment="1">
      <alignment horizontal="right"/>
    </xf>
    <xf numFmtId="3" fontId="5" fillId="4" borderId="2" xfId="0" applyNumberFormat="1" applyFont="1" applyFill="1" applyBorder="1" applyAlignment="1">
      <alignment horizontal="right"/>
    </xf>
    <xf numFmtId="3" fontId="3" fillId="0" borderId="2" xfId="0" applyNumberFormat="1" applyFont="1" applyBorder="1" applyAlignment="1">
      <alignment horizontal="right"/>
    </xf>
    <xf numFmtId="3" fontId="3" fillId="0" borderId="2" xfId="0" applyNumberFormat="1" applyFont="1" applyBorder="1" applyAlignment="1">
      <alignment horizontal="right" wrapText="1"/>
    </xf>
    <xf numFmtId="3" fontId="3" fillId="0" borderId="2" xfId="0" applyNumberFormat="1" applyFont="1" applyFill="1" applyBorder="1" applyAlignment="1">
      <alignment horizontal="right" wrapText="1"/>
    </xf>
    <xf numFmtId="3" fontId="3" fillId="3" borderId="2" xfId="0" applyNumberFormat="1" applyFont="1" applyFill="1" applyBorder="1" applyAlignment="1">
      <alignment horizontal="right"/>
    </xf>
    <xf numFmtId="3" fontId="0" fillId="0" borderId="2" xfId="0" applyNumberFormat="1" applyFont="1" applyBorder="1" applyAlignment="1">
      <alignment horizontal="right"/>
    </xf>
    <xf numFmtId="3" fontId="3" fillId="3" borderId="2" xfId="0" applyNumberFormat="1" applyFont="1" applyFill="1" applyBorder="1" applyAlignment="1">
      <alignment vertical="center"/>
    </xf>
    <xf numFmtId="3" fontId="3" fillId="3" borderId="7" xfId="0" applyNumberFormat="1" applyFont="1" applyFill="1" applyBorder="1" applyAlignment="1">
      <alignment vertical="center"/>
    </xf>
    <xf numFmtId="3" fontId="3" fillId="3" borderId="2" xfId="0" applyNumberFormat="1" applyFont="1" applyFill="1" applyBorder="1" applyAlignment="1"/>
    <xf numFmtId="3" fontId="3" fillId="0" borderId="2" xfId="0" applyNumberFormat="1" applyFont="1" applyFill="1" applyBorder="1" applyAlignment="1"/>
    <xf numFmtId="3" fontId="5" fillId="4" borderId="2" xfId="0" applyNumberFormat="1" applyFont="1" applyFill="1" applyBorder="1" applyAlignment="1"/>
    <xf numFmtId="3" fontId="12" fillId="0" borderId="2" xfId="0" applyNumberFormat="1" applyFont="1" applyFill="1" applyBorder="1" applyAlignment="1"/>
    <xf numFmtId="3" fontId="5" fillId="0" borderId="20" xfId="0" applyNumberFormat="1" applyFont="1" applyBorder="1" applyAlignment="1">
      <alignment horizontal="right"/>
    </xf>
    <xf numFmtId="0" fontId="3" fillId="3" borderId="2" xfId="0" applyFont="1" applyFill="1" applyBorder="1" applyAlignment="1">
      <alignment horizontal="left"/>
    </xf>
    <xf numFmtId="0" fontId="17" fillId="0" borderId="0" xfId="0" applyFont="1" applyAlignment="1">
      <alignment horizontal="left"/>
    </xf>
    <xf numFmtId="0" fontId="17" fillId="0" borderId="0" xfId="0" applyFont="1"/>
    <xf numFmtId="0" fontId="1" fillId="0" borderId="19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2" fillId="3" borderId="2" xfId="0" applyFont="1" applyFill="1" applyBorder="1" applyAlignment="1">
      <alignment horizontal="left"/>
    </xf>
    <xf numFmtId="3" fontId="3" fillId="0" borderId="6" xfId="0" applyNumberFormat="1" applyFont="1" applyBorder="1" applyAlignment="1"/>
    <xf numFmtId="3" fontId="12" fillId="3" borderId="6" xfId="0" applyNumberFormat="1" applyFont="1" applyFill="1" applyBorder="1" applyAlignment="1"/>
    <xf numFmtId="3" fontId="3" fillId="3" borderId="6" xfId="0" applyNumberFormat="1" applyFont="1" applyFill="1" applyBorder="1" applyAlignment="1"/>
    <xf numFmtId="0" fontId="0" fillId="0" borderId="0" xfId="0" applyFont="1" applyBorder="1" applyAlignment="1">
      <alignment horizontal="center"/>
    </xf>
    <xf numFmtId="0" fontId="0" fillId="0" borderId="1" xfId="0" applyFont="1" applyBorder="1"/>
    <xf numFmtId="0" fontId="8" fillId="0" borderId="0" xfId="0" applyFont="1" applyBorder="1" applyAlignment="1">
      <alignment horizontal="center"/>
    </xf>
    <xf numFmtId="3" fontId="0" fillId="3" borderId="2" xfId="0" applyNumberFormat="1" applyFont="1" applyFill="1" applyBorder="1" applyAlignment="1">
      <alignment horizontal="right"/>
    </xf>
    <xf numFmtId="3" fontId="3" fillId="0" borderId="6" xfId="0" applyNumberFormat="1" applyFont="1" applyFill="1" applyBorder="1" applyAlignment="1"/>
    <xf numFmtId="3" fontId="18" fillId="6" borderId="2" xfId="0" applyNumberFormat="1" applyFont="1" applyFill="1" applyBorder="1"/>
    <xf numFmtId="3" fontId="5" fillId="4" borderId="20" xfId="0" applyNumberFormat="1" applyFont="1" applyFill="1" applyBorder="1" applyAlignment="1">
      <alignment horizontal="right" vertical="center"/>
    </xf>
    <xf numFmtId="3" fontId="12" fillId="3" borderId="2" xfId="0" applyNumberFormat="1" applyFont="1" applyFill="1" applyBorder="1" applyAlignment="1"/>
    <xf numFmtId="3" fontId="0" fillId="0" borderId="2" xfId="0" applyNumberFormat="1" applyFont="1" applyFill="1" applyBorder="1" applyAlignment="1">
      <alignment horizontal="right"/>
    </xf>
    <xf numFmtId="0" fontId="11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3" fontId="5" fillId="0" borderId="24" xfId="0" applyNumberFormat="1" applyFont="1" applyBorder="1" applyAlignment="1">
      <alignment horizontal="right"/>
    </xf>
    <xf numFmtId="3" fontId="5" fillId="4" borderId="6" xfId="0" applyNumberFormat="1" applyFont="1" applyFill="1" applyBorder="1" applyAlignment="1">
      <alignment horizontal="right" vertical="center"/>
    </xf>
    <xf numFmtId="3" fontId="5" fillId="4" borderId="22" xfId="0" applyNumberFormat="1" applyFont="1" applyFill="1" applyBorder="1" applyAlignment="1">
      <alignment horizontal="right" vertical="center"/>
    </xf>
    <xf numFmtId="3" fontId="5" fillId="4" borderId="38" xfId="0" applyNumberFormat="1" applyFont="1" applyFill="1" applyBorder="1" applyAlignment="1">
      <alignment horizontal="right" vertical="center"/>
    </xf>
    <xf numFmtId="0" fontId="0" fillId="0" borderId="39" xfId="0" applyFont="1" applyBorder="1"/>
    <xf numFmtId="0" fontId="3" fillId="0" borderId="2" xfId="0" applyFont="1" applyFill="1" applyBorder="1" applyAlignment="1">
      <alignment horizontal="left" vertical="top" wrapText="1"/>
    </xf>
    <xf numFmtId="3" fontId="3" fillId="0" borderId="7" xfId="0" applyNumberFormat="1" applyFont="1" applyFill="1" applyBorder="1" applyAlignment="1"/>
    <xf numFmtId="3" fontId="5" fillId="4" borderId="7" xfId="0" applyNumberFormat="1" applyFont="1" applyFill="1" applyBorder="1" applyAlignment="1"/>
    <xf numFmtId="3" fontId="3" fillId="0" borderId="7" xfId="0" applyNumberFormat="1" applyFont="1" applyBorder="1" applyAlignment="1"/>
    <xf numFmtId="3" fontId="12" fillId="0" borderId="7" xfId="0" applyNumberFormat="1" applyFont="1" applyBorder="1" applyAlignment="1"/>
    <xf numFmtId="3" fontId="5" fillId="4" borderId="3" xfId="0" applyNumberFormat="1" applyFont="1" applyFill="1" applyBorder="1" applyAlignment="1"/>
    <xf numFmtId="3" fontId="12" fillId="0" borderId="6" xfId="0" applyNumberFormat="1" applyFont="1" applyBorder="1" applyAlignment="1"/>
    <xf numFmtId="0" fontId="12" fillId="0" borderId="2" xfId="0" applyFont="1" applyBorder="1"/>
    <xf numFmtId="3" fontId="12" fillId="0" borderId="2" xfId="0" applyNumberFormat="1" applyFont="1" applyBorder="1" applyAlignment="1"/>
    <xf numFmtId="0" fontId="3" fillId="3" borderId="2" xfId="0" applyFont="1" applyFill="1" applyBorder="1" applyAlignment="1">
      <alignment horizontal="left" vertical="top" wrapText="1"/>
    </xf>
    <xf numFmtId="0" fontId="3" fillId="3" borderId="4" xfId="0" applyFont="1" applyFill="1" applyBorder="1" applyAlignment="1">
      <alignment horizontal="left" vertical="top" wrapText="1"/>
    </xf>
    <xf numFmtId="3" fontId="3" fillId="0" borderId="9" xfId="0" applyNumberFormat="1" applyFont="1" applyFill="1" applyBorder="1" applyAlignment="1"/>
    <xf numFmtId="3" fontId="3" fillId="3" borderId="9" xfId="0" applyNumberFormat="1" applyFont="1" applyFill="1" applyBorder="1" applyAlignment="1"/>
    <xf numFmtId="3" fontId="3" fillId="0" borderId="43" xfId="0" applyNumberFormat="1" applyFont="1" applyFill="1" applyBorder="1" applyAlignment="1"/>
    <xf numFmtId="3" fontId="3" fillId="0" borderId="43" xfId="0" applyNumberFormat="1" applyFont="1" applyBorder="1" applyAlignment="1"/>
    <xf numFmtId="3" fontId="12" fillId="3" borderId="43" xfId="0" applyNumberFormat="1" applyFont="1" applyFill="1" applyBorder="1" applyAlignment="1"/>
    <xf numFmtId="3" fontId="3" fillId="3" borderId="43" xfId="0" applyNumberFormat="1" applyFont="1" applyFill="1" applyBorder="1" applyAlignment="1"/>
    <xf numFmtId="0" fontId="1" fillId="0" borderId="0" xfId="0" applyFont="1" applyBorder="1" applyAlignment="1">
      <alignment horizontal="center"/>
    </xf>
    <xf numFmtId="0" fontId="1" fillId="4" borderId="44" xfId="0" applyFont="1" applyFill="1" applyBorder="1" applyAlignment="1">
      <alignment horizontal="right" vertical="center"/>
    </xf>
    <xf numFmtId="3" fontId="1" fillId="4" borderId="43" xfId="0" applyNumberFormat="1" applyFont="1" applyFill="1" applyBorder="1" applyAlignment="1">
      <alignment vertical="center"/>
    </xf>
    <xf numFmtId="3" fontId="1" fillId="4" borderId="22" xfId="0" applyNumberFormat="1" applyFont="1" applyFill="1" applyBorder="1" applyAlignment="1">
      <alignment vertical="center"/>
    </xf>
    <xf numFmtId="3" fontId="5" fillId="4" borderId="23" xfId="0" applyNumberFormat="1" applyFont="1" applyFill="1" applyBorder="1" applyAlignment="1">
      <alignment horizontal="right"/>
    </xf>
    <xf numFmtId="0" fontId="0" fillId="0" borderId="25" xfId="0" applyFont="1" applyBorder="1" applyAlignment="1"/>
    <xf numFmtId="0" fontId="0" fillId="0" borderId="25" xfId="0" applyFont="1" applyBorder="1"/>
    <xf numFmtId="3" fontId="0" fillId="0" borderId="0" xfId="0" applyNumberFormat="1" applyFont="1"/>
    <xf numFmtId="0" fontId="17" fillId="3" borderId="0" xfId="0" applyFont="1" applyFill="1"/>
    <xf numFmtId="0" fontId="3" fillId="0" borderId="0" xfId="0" applyFont="1" applyBorder="1" applyAlignment="1"/>
    <xf numFmtId="0" fontId="19" fillId="0" borderId="0" xfId="1"/>
    <xf numFmtId="3" fontId="12" fillId="0" borderId="6" xfId="0" applyNumberFormat="1" applyFont="1" applyFill="1" applyBorder="1" applyAlignment="1"/>
    <xf numFmtId="0" fontId="0" fillId="0" borderId="2" xfId="0" applyFont="1" applyFill="1" applyBorder="1"/>
    <xf numFmtId="3" fontId="3" fillId="0" borderId="0" xfId="0" applyNumberFormat="1" applyFont="1" applyFill="1" applyBorder="1" applyAlignment="1">
      <alignment horizontal="left" wrapText="1"/>
    </xf>
    <xf numFmtId="3" fontId="0" fillId="0" borderId="2" xfId="0" applyNumberFormat="1" applyBorder="1"/>
    <xf numFmtId="3" fontId="3" fillId="0" borderId="0" xfId="0" applyNumberFormat="1" applyFont="1" applyBorder="1" applyAlignment="1">
      <alignment horizontal="left" wrapText="1"/>
    </xf>
    <xf numFmtId="3" fontId="0" fillId="0" borderId="2" xfId="0" applyNumberFormat="1" applyFont="1" applyBorder="1"/>
    <xf numFmtId="3" fontId="0" fillId="0" borderId="0" xfId="0" applyNumberFormat="1" applyFont="1" applyBorder="1"/>
    <xf numFmtId="0" fontId="21" fillId="0" borderId="0" xfId="0" applyFont="1" applyBorder="1"/>
    <xf numFmtId="0" fontId="17" fillId="0" borderId="0" xfId="0" applyFont="1" applyBorder="1"/>
    <xf numFmtId="0" fontId="20" fillId="0" borderId="0" xfId="0" applyFont="1" applyBorder="1" applyAlignment="1">
      <alignment horizontal="left" vertical="center" wrapText="1"/>
    </xf>
    <xf numFmtId="0" fontId="20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20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/>
    <xf numFmtId="0" fontId="0" fillId="0" borderId="0" xfId="0" applyFont="1" applyFill="1" applyBorder="1"/>
    <xf numFmtId="0" fontId="5" fillId="0" borderId="2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center" vertical="center"/>
    </xf>
    <xf numFmtId="3" fontId="3" fillId="0" borderId="2" xfId="0" applyNumberFormat="1" applyFont="1" applyFill="1" applyBorder="1" applyAlignment="1">
      <alignment horizontal="right"/>
    </xf>
    <xf numFmtId="3" fontId="3" fillId="3" borderId="2" xfId="0" applyNumberFormat="1" applyFont="1" applyFill="1" applyBorder="1" applyAlignment="1">
      <alignment horizontal="right"/>
    </xf>
    <xf numFmtId="3" fontId="3" fillId="3" borderId="2" xfId="0" applyNumberFormat="1" applyFont="1" applyFill="1" applyBorder="1" applyAlignment="1"/>
    <xf numFmtId="3" fontId="3" fillId="0" borderId="2" xfId="0" applyNumberFormat="1" applyFont="1" applyFill="1" applyBorder="1" applyAlignment="1"/>
    <xf numFmtId="3" fontId="5" fillId="4" borderId="2" xfId="0" applyNumberFormat="1" applyFont="1" applyFill="1" applyBorder="1" applyAlignment="1"/>
    <xf numFmtId="3" fontId="3" fillId="3" borderId="22" xfId="0" applyNumberFormat="1" applyFont="1" applyFill="1" applyBorder="1" applyAlignment="1"/>
    <xf numFmtId="3" fontId="3" fillId="0" borderId="22" xfId="0" applyNumberFormat="1" applyFont="1" applyFill="1" applyBorder="1" applyAlignment="1"/>
    <xf numFmtId="0" fontId="11" fillId="0" borderId="0" xfId="0" applyFont="1" applyBorder="1" applyAlignment="1">
      <alignment horizontal="center" vertical="center"/>
    </xf>
    <xf numFmtId="0" fontId="20" fillId="0" borderId="0" xfId="0" applyFont="1" applyBorder="1" applyAlignment="1">
      <alignment horizontal="left" vertical="center" wrapText="1"/>
    </xf>
    <xf numFmtId="0" fontId="20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20" fillId="0" borderId="0" xfId="0" applyFont="1" applyBorder="1" applyAlignment="1">
      <alignment horizontal="left" vertical="center" wrapText="1"/>
    </xf>
    <xf numFmtId="0" fontId="20" fillId="0" borderId="0" xfId="0" applyFont="1" applyBorder="1" applyAlignment="1">
      <alignment horizontal="left" vertical="center"/>
    </xf>
    <xf numFmtId="0" fontId="0" fillId="0" borderId="7" xfId="0" applyBorder="1"/>
    <xf numFmtId="0" fontId="9" fillId="4" borderId="19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/>
    </xf>
    <xf numFmtId="0" fontId="9" fillId="4" borderId="21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 wrapText="1"/>
    </xf>
    <xf numFmtId="0" fontId="4" fillId="5" borderId="7" xfId="0" applyFont="1" applyFill="1" applyBorder="1" applyAlignment="1">
      <alignment horizontal="center" vertical="center" wrapText="1"/>
    </xf>
    <xf numFmtId="0" fontId="16" fillId="5" borderId="6" xfId="0" applyFont="1" applyFill="1" applyBorder="1" applyAlignment="1">
      <alignment horizontal="center" vertical="center"/>
    </xf>
    <xf numFmtId="0" fontId="16" fillId="5" borderId="7" xfId="0" applyFont="1" applyFill="1" applyBorder="1" applyAlignment="1">
      <alignment horizontal="center" vertical="center"/>
    </xf>
    <xf numFmtId="0" fontId="16" fillId="5" borderId="6" xfId="0" applyFont="1" applyFill="1" applyBorder="1" applyAlignment="1">
      <alignment horizontal="center" vertical="center" wrapText="1"/>
    </xf>
    <xf numFmtId="0" fontId="16" fillId="5" borderId="7" xfId="0" applyFont="1" applyFill="1" applyBorder="1" applyAlignment="1">
      <alignment horizontal="center" vertical="center" wrapText="1"/>
    </xf>
    <xf numFmtId="0" fontId="1" fillId="4" borderId="19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4" fillId="2" borderId="19" xfId="0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/>
    </xf>
    <xf numFmtId="0" fontId="14" fillId="2" borderId="5" xfId="0" applyFont="1" applyFill="1" applyBorder="1" applyAlignment="1">
      <alignment horizontal="center" vertical="center"/>
    </xf>
    <xf numFmtId="0" fontId="15" fillId="5" borderId="13" xfId="0" applyFont="1" applyFill="1" applyBorder="1" applyAlignment="1">
      <alignment horizontal="left" vertical="center"/>
    </xf>
    <xf numFmtId="0" fontId="15" fillId="5" borderId="14" xfId="0" applyFont="1" applyFill="1" applyBorder="1" applyAlignment="1">
      <alignment horizontal="left" vertic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 vertical="top"/>
    </xf>
    <xf numFmtId="0" fontId="14" fillId="2" borderId="11" xfId="0" applyFont="1" applyFill="1" applyBorder="1" applyAlignment="1">
      <alignment horizontal="center" vertical="center"/>
    </xf>
    <xf numFmtId="0" fontId="14" fillId="2" borderId="15" xfId="0" applyFont="1" applyFill="1" applyBorder="1" applyAlignment="1">
      <alignment horizontal="center" vertical="center"/>
    </xf>
    <xf numFmtId="0" fontId="14" fillId="2" borderId="12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/>
    </xf>
    <xf numFmtId="0" fontId="14" fillId="2" borderId="16" xfId="0" applyFont="1" applyFill="1" applyBorder="1" applyAlignment="1">
      <alignment horizontal="center" vertical="center" wrapText="1"/>
    </xf>
    <xf numFmtId="0" fontId="14" fillId="2" borderId="17" xfId="0" applyFont="1" applyFill="1" applyBorder="1" applyAlignment="1">
      <alignment horizontal="center" vertical="center" wrapText="1"/>
    </xf>
    <xf numFmtId="0" fontId="14" fillId="2" borderId="18" xfId="0" applyFont="1" applyFill="1" applyBorder="1" applyAlignment="1">
      <alignment horizontal="center" vertical="center" wrapText="1"/>
    </xf>
    <xf numFmtId="0" fontId="15" fillId="5" borderId="9" xfId="0" applyFont="1" applyFill="1" applyBorder="1" applyAlignment="1">
      <alignment horizontal="center" vertical="center" wrapText="1"/>
    </xf>
    <xf numFmtId="0" fontId="15" fillId="5" borderId="10" xfId="0" applyFont="1" applyFill="1" applyBorder="1" applyAlignment="1">
      <alignment horizontal="center" vertical="center" wrapText="1"/>
    </xf>
    <xf numFmtId="0" fontId="0" fillId="0" borderId="0" xfId="0" applyFont="1" applyBorder="1" applyAlignment="1">
      <alignment horizontal="center"/>
    </xf>
    <xf numFmtId="0" fontId="4" fillId="5" borderId="34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14" fillId="2" borderId="24" xfId="0" applyFont="1" applyFill="1" applyBorder="1" applyAlignment="1">
      <alignment horizontal="center" vertical="center"/>
    </xf>
    <xf numFmtId="0" fontId="14" fillId="2" borderId="16" xfId="0" applyFont="1" applyFill="1" applyBorder="1" applyAlignment="1">
      <alignment horizontal="center" vertical="center"/>
    </xf>
    <xf numFmtId="0" fontId="15" fillId="5" borderId="25" xfId="0" applyFont="1" applyFill="1" applyBorder="1" applyAlignment="1">
      <alignment horizontal="center" vertical="center"/>
    </xf>
    <xf numFmtId="0" fontId="15" fillId="5" borderId="26" xfId="0" applyFont="1" applyFill="1" applyBorder="1" applyAlignment="1">
      <alignment horizontal="center" vertical="center"/>
    </xf>
    <xf numFmtId="0" fontId="14" fillId="2" borderId="25" xfId="0" applyFont="1" applyFill="1" applyBorder="1" applyAlignment="1">
      <alignment horizontal="center" vertical="center"/>
    </xf>
    <xf numFmtId="0" fontId="14" fillId="2" borderId="27" xfId="0" applyFont="1" applyFill="1" applyBorder="1" applyAlignment="1">
      <alignment horizontal="center" vertical="center"/>
    </xf>
    <xf numFmtId="0" fontId="14" fillId="2" borderId="28" xfId="0" applyFont="1" applyFill="1" applyBorder="1" applyAlignment="1">
      <alignment horizontal="center" vertical="center"/>
    </xf>
    <xf numFmtId="0" fontId="14" fillId="2" borderId="29" xfId="0" applyFont="1" applyFill="1" applyBorder="1" applyAlignment="1">
      <alignment horizontal="center" vertical="center"/>
    </xf>
    <xf numFmtId="0" fontId="14" fillId="2" borderId="30" xfId="0" applyFont="1" applyFill="1" applyBorder="1" applyAlignment="1">
      <alignment horizontal="center" vertical="center"/>
    </xf>
    <xf numFmtId="0" fontId="14" fillId="2" borderId="31" xfId="0" applyFont="1" applyFill="1" applyBorder="1" applyAlignment="1">
      <alignment horizontal="center" vertical="center"/>
    </xf>
    <xf numFmtId="0" fontId="14" fillId="2" borderId="32" xfId="0" applyFont="1" applyFill="1" applyBorder="1" applyAlignment="1">
      <alignment horizontal="center" vertical="center" wrapText="1"/>
    </xf>
    <xf numFmtId="0" fontId="14" fillId="2" borderId="35" xfId="0" applyFont="1" applyFill="1" applyBorder="1" applyAlignment="1">
      <alignment horizontal="center" vertical="center" wrapText="1"/>
    </xf>
    <xf numFmtId="0" fontId="15" fillId="5" borderId="33" xfId="0" applyFont="1" applyFill="1" applyBorder="1" applyAlignment="1">
      <alignment horizontal="center" vertical="center" wrapText="1"/>
    </xf>
    <xf numFmtId="0" fontId="15" fillId="5" borderId="7" xfId="0" applyFont="1" applyFill="1" applyBorder="1" applyAlignment="1">
      <alignment horizontal="center" vertical="center" wrapText="1"/>
    </xf>
    <xf numFmtId="0" fontId="4" fillId="5" borderId="34" xfId="0" applyFont="1" applyFill="1" applyBorder="1" applyAlignment="1">
      <alignment horizontal="center" vertical="center" wrapText="1"/>
    </xf>
    <xf numFmtId="0" fontId="16" fillId="5" borderId="33" xfId="0" applyFont="1" applyFill="1" applyBorder="1" applyAlignment="1">
      <alignment horizontal="center" vertical="center"/>
    </xf>
    <xf numFmtId="0" fontId="1" fillId="4" borderId="36" xfId="0" applyFont="1" applyFill="1" applyBorder="1" applyAlignment="1">
      <alignment horizontal="right" vertical="center"/>
    </xf>
    <xf numFmtId="0" fontId="1" fillId="4" borderId="37" xfId="0" applyFont="1" applyFill="1" applyBorder="1" applyAlignment="1">
      <alignment horizontal="right" vertical="center"/>
    </xf>
    <xf numFmtId="0" fontId="14" fillId="2" borderId="40" xfId="0" applyFont="1" applyFill="1" applyBorder="1" applyAlignment="1">
      <alignment horizontal="center" vertical="center"/>
    </xf>
    <xf numFmtId="0" fontId="16" fillId="5" borderId="33" xfId="0" applyFont="1" applyFill="1" applyBorder="1" applyAlignment="1">
      <alignment horizontal="center" vertical="center" wrapText="1"/>
    </xf>
    <xf numFmtId="0" fontId="4" fillId="5" borderId="33" xfId="0" applyFont="1" applyFill="1" applyBorder="1" applyAlignment="1">
      <alignment horizontal="center" vertical="center"/>
    </xf>
    <xf numFmtId="0" fontId="4" fillId="5" borderId="33" xfId="0" applyFont="1" applyFill="1" applyBorder="1" applyAlignment="1">
      <alignment horizontal="center" vertical="center" wrapText="1"/>
    </xf>
    <xf numFmtId="0" fontId="14" fillId="2" borderId="41" xfId="0" applyFont="1" applyFill="1" applyBorder="1" applyAlignment="1">
      <alignment horizontal="center" vertical="center" wrapText="1"/>
    </xf>
    <xf numFmtId="0" fontId="14" fillId="2" borderId="42" xfId="0" applyFont="1" applyFill="1" applyBorder="1" applyAlignment="1">
      <alignment horizontal="center" vertical="center" wrapText="1"/>
    </xf>
    <xf numFmtId="0" fontId="4" fillId="5" borderId="32" xfId="0" applyFont="1" applyFill="1" applyBorder="1" applyAlignment="1">
      <alignment horizontal="center" vertical="center" wrapText="1"/>
    </xf>
    <xf numFmtId="0" fontId="4" fillId="5" borderId="18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center"/>
    </xf>
    <xf numFmtId="4" fontId="0" fillId="0" borderId="0" xfId="0" applyNumberFormat="1" applyFont="1" applyAlignment="1">
      <alignment horizontal="center"/>
    </xf>
    <xf numFmtId="0" fontId="10" fillId="0" borderId="25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71AE48"/>
      <color rgb="FFFFFF66"/>
      <color rgb="FF99FF33"/>
      <color rgb="FFFFCCCC"/>
      <color rgb="FFFFCCFF"/>
      <color rgb="FFFF6600"/>
      <color rgb="FF0066CC"/>
      <color rgb="FFFF3300"/>
      <color rgb="FFFFFFCC"/>
      <color rgb="FF33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jpeg"/><Relationship Id="rId1" Type="http://schemas.openxmlformats.org/officeDocument/2006/relationships/image" Target="../media/image5.jpeg"/><Relationship Id="rId5" Type="http://schemas.openxmlformats.org/officeDocument/2006/relationships/image" Target="../media/image9.png"/><Relationship Id="rId4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2770434</xdr:colOff>
      <xdr:row>0</xdr:row>
      <xdr:rowOff>0</xdr:rowOff>
    </xdr:from>
    <xdr:to>
      <xdr:col>5</xdr:col>
      <xdr:colOff>56969</xdr:colOff>
      <xdr:row>1</xdr:row>
      <xdr:rowOff>292114</xdr:rowOff>
    </xdr:to>
    <xdr:pic>
      <xdr:nvPicPr>
        <xdr:cNvPr id="3" name="2 Imagen" descr="Logos II-02.pn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t="7493" b="11818"/>
        <a:stretch>
          <a:fillRect/>
        </a:stretch>
      </xdr:blipFill>
      <xdr:spPr>
        <a:xfrm>
          <a:off x="3135559" y="182013"/>
          <a:ext cx="2057422" cy="688989"/>
        </a:xfrm>
        <a:prstGeom prst="rect">
          <a:avLst/>
        </a:prstGeom>
      </xdr:spPr>
    </xdr:pic>
    <xdr:clientData/>
  </xdr:twoCellAnchor>
  <xdr:twoCellAnchor editAs="oneCell">
    <xdr:from>
      <xdr:col>10</xdr:col>
      <xdr:colOff>508285</xdr:colOff>
      <xdr:row>0</xdr:row>
      <xdr:rowOff>0</xdr:rowOff>
    </xdr:from>
    <xdr:to>
      <xdr:col>14</xdr:col>
      <xdr:colOff>405002</xdr:colOff>
      <xdr:row>1</xdr:row>
      <xdr:rowOff>296431</xdr:rowOff>
    </xdr:to>
    <xdr:pic>
      <xdr:nvPicPr>
        <xdr:cNvPr id="4" name="3 Imagen" descr="Logo Red Global de Hospitales verdes y Saludables.pn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 t="19531" b="19819"/>
        <a:stretch>
          <a:fillRect/>
        </a:stretch>
      </xdr:blipFill>
      <xdr:spPr>
        <a:xfrm>
          <a:off x="10142142" y="125666"/>
          <a:ext cx="2373217" cy="691038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60</xdr:row>
      <xdr:rowOff>0</xdr:rowOff>
    </xdr:from>
    <xdr:to>
      <xdr:col>18</xdr:col>
      <xdr:colOff>666750</xdr:colOff>
      <xdr:row>69</xdr:row>
      <xdr:rowOff>122678</xdr:rowOff>
    </xdr:to>
    <xdr:grpSp>
      <xdr:nvGrpSpPr>
        <xdr:cNvPr id="8" name="4 Grupo"/>
        <xdr:cNvGrpSpPr/>
      </xdr:nvGrpSpPr>
      <xdr:grpSpPr>
        <a:xfrm>
          <a:off x="0" y="11756571"/>
          <a:ext cx="13756821" cy="1918821"/>
          <a:chOff x="-12190099" y="8377118"/>
          <a:chExt cx="19071132" cy="2568894"/>
        </a:xfrm>
      </xdr:grpSpPr>
      <xdr:pic>
        <xdr:nvPicPr>
          <xdr:cNvPr id="9" name="5 Imagen" descr="Estadisticas T1 2024.jpg"/>
          <xdr:cNvPicPr>
            <a:picLocks noChangeAspect="1"/>
          </xdr:cNvPicPr>
        </xdr:nvPicPr>
        <xdr:blipFill>
          <a:blip xmlns:r="http://schemas.openxmlformats.org/officeDocument/2006/relationships" r:embed="rId3"/>
          <a:srcRect l="6499" b="30427"/>
          <a:stretch>
            <a:fillRect/>
          </a:stretch>
        </xdr:blipFill>
        <xdr:spPr>
          <a:xfrm rot="5400000">
            <a:off x="2467216" y="6084161"/>
            <a:ext cx="2120860" cy="6706774"/>
          </a:xfrm>
          <a:prstGeom prst="rect">
            <a:avLst/>
          </a:prstGeom>
        </xdr:spPr>
      </xdr:pic>
      <xdr:pic>
        <xdr:nvPicPr>
          <xdr:cNvPr id="10" name="6 Imagen" descr="emme.jpg"/>
          <xdr:cNvPicPr>
            <a:picLocks noChangeAspect="1"/>
          </xdr:cNvPicPr>
        </xdr:nvPicPr>
        <xdr:blipFill>
          <a:blip xmlns:r="http://schemas.openxmlformats.org/officeDocument/2006/relationships" r:embed="rId4"/>
          <a:srcRect t="9073" r="8909"/>
          <a:stretch>
            <a:fillRect/>
          </a:stretch>
        </xdr:blipFill>
        <xdr:spPr>
          <a:xfrm rot="16200000">
            <a:off x="-9304991" y="5847436"/>
            <a:ext cx="2213468" cy="7983683"/>
          </a:xfrm>
          <a:prstGeom prst="rect">
            <a:avLst/>
          </a:prstGeom>
        </xdr:spPr>
      </xdr:pic>
    </xdr:grpSp>
    <xdr:clientData/>
  </xdr:twoCellAnchor>
  <xdr:twoCellAnchor>
    <xdr:from>
      <xdr:col>6</xdr:col>
      <xdr:colOff>449035</xdr:colOff>
      <xdr:row>60</xdr:row>
      <xdr:rowOff>40821</xdr:rowOff>
    </xdr:from>
    <xdr:to>
      <xdr:col>11</xdr:col>
      <xdr:colOff>185151</xdr:colOff>
      <xdr:row>68</xdr:row>
      <xdr:rowOff>79654</xdr:rowOff>
    </xdr:to>
    <xdr:pic>
      <xdr:nvPicPr>
        <xdr:cNvPr id="11" name="5 Imagen" descr="Estadisticas T1 2024.jpg"/>
        <xdr:cNvPicPr>
          <a:picLocks noChangeAspect="1"/>
        </xdr:cNvPicPr>
      </xdr:nvPicPr>
      <xdr:blipFill>
        <a:blip xmlns:r="http://schemas.openxmlformats.org/officeDocument/2006/relationships" r:embed="rId3"/>
        <a:srcRect l="22659" t="69253"/>
        <a:stretch>
          <a:fillRect/>
        </a:stretch>
      </xdr:blipFill>
      <xdr:spPr>
        <a:xfrm rot="5400000">
          <a:off x="6733855" y="11241179"/>
          <a:ext cx="1617262" cy="272968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448541</xdr:colOff>
      <xdr:row>0</xdr:row>
      <xdr:rowOff>77932</xdr:rowOff>
    </xdr:from>
    <xdr:to>
      <xdr:col>2</xdr:col>
      <xdr:colOff>0</xdr:colOff>
      <xdr:row>2</xdr:row>
      <xdr:rowOff>258907</xdr:rowOff>
    </xdr:to>
    <xdr:pic>
      <xdr:nvPicPr>
        <xdr:cNvPr id="2" name="0 Imagen" descr="IMG-20171128-WA0003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4791" y="77932"/>
          <a:ext cx="1694584" cy="714375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14</xdr:col>
      <xdr:colOff>221681</xdr:colOff>
      <xdr:row>0</xdr:row>
      <xdr:rowOff>85724</xdr:rowOff>
    </xdr:from>
    <xdr:to>
      <xdr:col>17</xdr:col>
      <xdr:colOff>155007</xdr:colOff>
      <xdr:row>2</xdr:row>
      <xdr:rowOff>219075</xdr:rowOff>
    </xdr:to>
    <xdr:pic>
      <xdr:nvPicPr>
        <xdr:cNvPr id="3" name="Imagen 1" descr="Resultado de imagen para miembro de la red global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03881" y="85724"/>
          <a:ext cx="1828801" cy="666751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74</xdr:row>
      <xdr:rowOff>0</xdr:rowOff>
    </xdr:from>
    <xdr:to>
      <xdr:col>1</xdr:col>
      <xdr:colOff>1390650</xdr:colOff>
      <xdr:row>77</xdr:row>
      <xdr:rowOff>9525</xdr:rowOff>
    </xdr:to>
    <xdr:sp macro="" textlink="">
      <xdr:nvSpPr>
        <xdr:cNvPr id="4" name="6 Rectángulo"/>
        <xdr:cNvSpPr/>
      </xdr:nvSpPr>
      <xdr:spPr>
        <a:xfrm>
          <a:off x="476250" y="23888700"/>
          <a:ext cx="1390650" cy="581025"/>
        </a:xfrm>
        <a:prstGeom prst="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algn="l"/>
          <a:r>
            <a:rPr lang="es-ES" sz="900" b="1" i="0" u="none" strike="noStrike">
              <a:solidFill>
                <a:schemeClr val="dk1"/>
              </a:solidFill>
              <a:latin typeface="+mn-lt"/>
              <a:ea typeface="+mn-ea"/>
              <a:cs typeface="Times New Roman" pitchFamily="18" charset="0"/>
            </a:rPr>
            <a:t>Fuentes:</a:t>
          </a:r>
          <a:r>
            <a:rPr lang="es-ES" sz="900">
              <a:latin typeface="+mn-lt"/>
              <a:cs typeface="Times New Roman" pitchFamily="18" charset="0"/>
            </a:rPr>
            <a:t> </a:t>
          </a:r>
        </a:p>
        <a:p>
          <a:pPr algn="l"/>
          <a:r>
            <a:rPr lang="es-ES" sz="900" b="0" i="0" u="none" strike="noStrike">
              <a:solidFill>
                <a:schemeClr val="dk1"/>
              </a:solidFill>
              <a:latin typeface="+mn-lt"/>
              <a:ea typeface="+mn-ea"/>
              <a:cs typeface="Times New Roman" pitchFamily="18" charset="0"/>
            </a:rPr>
            <a:t>Sistema NIMBO</a:t>
          </a:r>
          <a:r>
            <a:rPr lang="es-ES" sz="900">
              <a:latin typeface="+mn-lt"/>
              <a:cs typeface="Times New Roman" pitchFamily="18" charset="0"/>
            </a:rPr>
            <a:t> </a:t>
          </a:r>
        </a:p>
        <a:p>
          <a:pPr algn="l"/>
          <a:r>
            <a:rPr lang="es-ES" sz="900" b="0" i="0" u="none" strike="noStrike">
              <a:solidFill>
                <a:schemeClr val="dk1"/>
              </a:solidFill>
              <a:latin typeface="+mn-lt"/>
              <a:ea typeface="+mn-ea"/>
              <a:cs typeface="Times New Roman" pitchFamily="18" charset="0"/>
            </a:rPr>
            <a:t>Sistema LabPlus</a:t>
          </a:r>
          <a:r>
            <a:rPr lang="es-ES" sz="900">
              <a:latin typeface="+mn-lt"/>
              <a:cs typeface="Times New Roman" pitchFamily="18" charset="0"/>
            </a:rPr>
            <a:t> </a:t>
          </a:r>
        </a:p>
      </xdr:txBody>
    </xdr:sp>
    <xdr:clientData/>
  </xdr:twoCellAnchor>
  <xdr:twoCellAnchor editAs="oneCell">
    <xdr:from>
      <xdr:col>14</xdr:col>
      <xdr:colOff>228600</xdr:colOff>
      <xdr:row>68</xdr:row>
      <xdr:rowOff>133350</xdr:rowOff>
    </xdr:from>
    <xdr:to>
      <xdr:col>16</xdr:col>
      <xdr:colOff>352425</xdr:colOff>
      <xdr:row>70</xdr:row>
      <xdr:rowOff>190500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 l="40250" t="40778" r="51625" b="47889"/>
        <a:stretch>
          <a:fillRect/>
        </a:stretch>
      </xdr:blipFill>
      <xdr:spPr bwMode="auto">
        <a:xfrm>
          <a:off x="10210800" y="22669500"/>
          <a:ext cx="1390650" cy="5334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7</xdr:col>
      <xdr:colOff>371475</xdr:colOff>
      <xdr:row>69</xdr:row>
      <xdr:rowOff>152400</xdr:rowOff>
    </xdr:from>
    <xdr:to>
      <xdr:col>10</xdr:col>
      <xdr:colOff>582757</xdr:colOff>
      <xdr:row>71</xdr:row>
      <xdr:rowOff>171450</xdr:rowOff>
    </xdr:to>
    <xdr:pic>
      <xdr:nvPicPr>
        <xdr:cNvPr id="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 l="49534" t="32828" r="38467" b="58283"/>
        <a:stretch>
          <a:fillRect/>
        </a:stretch>
      </xdr:blipFill>
      <xdr:spPr bwMode="auto">
        <a:xfrm>
          <a:off x="5991225" y="22926675"/>
          <a:ext cx="2011507" cy="4762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1104900</xdr:colOff>
      <xdr:row>69</xdr:row>
      <xdr:rowOff>76200</xdr:rowOff>
    </xdr:from>
    <xdr:to>
      <xdr:col>3</xdr:col>
      <xdr:colOff>115166</xdr:colOff>
      <xdr:row>70</xdr:row>
      <xdr:rowOff>149802</xdr:rowOff>
    </xdr:to>
    <xdr:pic>
      <xdr:nvPicPr>
        <xdr:cNvPr id="7" name="Imagen 3">
          <a:extLst>
            <a:ext uri="{FF2B5EF4-FFF2-40B4-BE49-F238E27FC236}">
              <a16:creationId xmlns="" xmlns:a16="http://schemas.microsoft.com/office/drawing/2014/main" id="{D6FA4777-0DFD-4997-9184-6058E13EEF5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/>
        <a:srcRect l="30174" t="39197" r="54369" b="55348"/>
        <a:stretch/>
      </xdr:blipFill>
      <xdr:spPr>
        <a:xfrm>
          <a:off x="1581150" y="22850475"/>
          <a:ext cx="1753466" cy="31172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A78"/>
  <sheetViews>
    <sheetView showGridLines="0" tabSelected="1" topLeftCell="A49" zoomScale="70" zoomScaleNormal="70" workbookViewId="0">
      <selection activeCell="V58" sqref="V58"/>
    </sheetView>
  </sheetViews>
  <sheetFormatPr baseColWidth="10" defaultRowHeight="15"/>
  <cols>
    <col min="1" max="1" width="5.42578125" style="1" customWidth="1"/>
    <col min="2" max="2" width="44.5703125" style="1" customWidth="1"/>
    <col min="3" max="12" width="9" style="1" customWidth="1"/>
    <col min="13" max="13" width="10.140625" style="1" customWidth="1"/>
    <col min="14" max="15" width="9" style="1" customWidth="1"/>
    <col min="16" max="16" width="10" style="1" customWidth="1"/>
    <col min="17" max="17" width="9.42578125" style="1" customWidth="1"/>
    <col min="18" max="18" width="9" style="1" customWidth="1"/>
    <col min="19" max="19" width="12.42578125" style="1" customWidth="1"/>
    <col min="20" max="26" width="13.7109375" style="1" customWidth="1"/>
    <col min="27" max="16384" width="11.42578125" style="1"/>
  </cols>
  <sheetData>
    <row r="1" spans="1:27" ht="30.75" customHeight="1">
      <c r="A1" s="138" t="s">
        <v>136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  <c r="P1" s="138"/>
      <c r="Q1" s="138"/>
      <c r="R1" s="138"/>
      <c r="S1" s="138"/>
      <c r="T1" s="13"/>
      <c r="U1" s="13"/>
      <c r="V1" s="13"/>
      <c r="W1" s="13"/>
      <c r="X1" s="13"/>
      <c r="Y1" s="13"/>
      <c r="Z1" s="13"/>
    </row>
    <row r="2" spans="1:27" ht="24.75" customHeight="1" thickBot="1">
      <c r="A2" s="139" t="s">
        <v>70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  <c r="Q2" s="139"/>
      <c r="R2" s="139"/>
      <c r="S2" s="139"/>
    </row>
    <row r="3" spans="1:27" ht="15.75" customHeight="1">
      <c r="A3" s="140" t="s">
        <v>1</v>
      </c>
      <c r="B3" s="142" t="s">
        <v>2</v>
      </c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7"/>
    </row>
    <row r="4" spans="1:27" ht="15.75" customHeight="1">
      <c r="A4" s="141"/>
      <c r="B4" s="143"/>
      <c r="C4" s="133" t="s">
        <v>17</v>
      </c>
      <c r="D4" s="134"/>
      <c r="E4" s="134"/>
      <c r="F4" s="135"/>
      <c r="G4" s="144" t="s">
        <v>18</v>
      </c>
      <c r="H4" s="134"/>
      <c r="I4" s="134"/>
      <c r="J4" s="135"/>
      <c r="K4" s="144" t="s">
        <v>19</v>
      </c>
      <c r="L4" s="134"/>
      <c r="M4" s="134"/>
      <c r="N4" s="135"/>
      <c r="O4" s="144" t="s">
        <v>20</v>
      </c>
      <c r="P4" s="134"/>
      <c r="Q4" s="134"/>
      <c r="R4" s="135"/>
      <c r="S4" s="145" t="s">
        <v>141</v>
      </c>
      <c r="T4" s="4"/>
      <c r="U4" s="4"/>
      <c r="V4" s="4"/>
      <c r="W4" s="4"/>
      <c r="X4" s="4"/>
      <c r="Y4" s="4"/>
      <c r="Z4" s="4"/>
      <c r="AA4" s="5"/>
    </row>
    <row r="5" spans="1:27" ht="19.5" customHeight="1">
      <c r="A5" s="141"/>
      <c r="B5" s="148" t="s">
        <v>60</v>
      </c>
      <c r="C5" s="127" t="s">
        <v>21</v>
      </c>
      <c r="D5" s="127" t="s">
        <v>22</v>
      </c>
      <c r="E5" s="127" t="s">
        <v>23</v>
      </c>
      <c r="F5" s="129" t="s">
        <v>16</v>
      </c>
      <c r="G5" s="117" t="s">
        <v>13</v>
      </c>
      <c r="H5" s="117" t="s">
        <v>14</v>
      </c>
      <c r="I5" s="117" t="s">
        <v>15</v>
      </c>
      <c r="J5" s="125" t="s">
        <v>16</v>
      </c>
      <c r="K5" s="117" t="s">
        <v>24</v>
      </c>
      <c r="L5" s="117" t="s">
        <v>25</v>
      </c>
      <c r="M5" s="117" t="s">
        <v>26</v>
      </c>
      <c r="N5" s="125" t="s">
        <v>16</v>
      </c>
      <c r="O5" s="117" t="s">
        <v>27</v>
      </c>
      <c r="P5" s="117" t="s">
        <v>28</v>
      </c>
      <c r="Q5" s="117" t="s">
        <v>29</v>
      </c>
      <c r="R5" s="125" t="s">
        <v>16</v>
      </c>
      <c r="S5" s="146"/>
      <c r="T5" s="4"/>
      <c r="U5" s="4"/>
      <c r="V5" s="4"/>
      <c r="W5" s="4"/>
      <c r="X5" s="4"/>
      <c r="Y5" s="4"/>
      <c r="Z5" s="4"/>
      <c r="AA5" s="5"/>
    </row>
    <row r="6" spans="1:27" ht="15.75">
      <c r="A6" s="141"/>
      <c r="B6" s="149"/>
      <c r="C6" s="128"/>
      <c r="D6" s="128"/>
      <c r="E6" s="128"/>
      <c r="F6" s="130"/>
      <c r="G6" s="118"/>
      <c r="H6" s="118"/>
      <c r="I6" s="118"/>
      <c r="J6" s="126"/>
      <c r="K6" s="118"/>
      <c r="L6" s="118"/>
      <c r="M6" s="118"/>
      <c r="N6" s="126"/>
      <c r="O6" s="121"/>
      <c r="P6" s="118"/>
      <c r="Q6" s="118"/>
      <c r="R6" s="126"/>
      <c r="S6" s="147"/>
      <c r="T6" s="4"/>
      <c r="U6" s="4"/>
      <c r="V6" s="4"/>
      <c r="W6" s="4"/>
      <c r="X6" s="4"/>
      <c r="Y6" s="4"/>
      <c r="Z6" s="4"/>
      <c r="AA6" s="5"/>
    </row>
    <row r="7" spans="1:27" ht="15" customHeight="1">
      <c r="A7" s="34">
        <v>1</v>
      </c>
      <c r="B7" s="10" t="s">
        <v>33</v>
      </c>
      <c r="C7" s="17">
        <v>140</v>
      </c>
      <c r="D7" s="17">
        <v>140</v>
      </c>
      <c r="E7" s="17">
        <v>141</v>
      </c>
      <c r="F7" s="18">
        <f>SUM(C7:E7)</f>
        <v>421</v>
      </c>
      <c r="G7" s="19">
        <v>149</v>
      </c>
      <c r="H7" s="19">
        <v>123</v>
      </c>
      <c r="I7" s="19">
        <v>123</v>
      </c>
      <c r="J7" s="18">
        <f t="shared" ref="J7:J13" si="0">SUM(G7:I7)</f>
        <v>395</v>
      </c>
      <c r="K7" s="106">
        <v>205</v>
      </c>
      <c r="L7" s="17">
        <v>129</v>
      </c>
      <c r="M7" s="21">
        <v>145</v>
      </c>
      <c r="N7" s="18">
        <f>K7+L7+M7</f>
        <v>479</v>
      </c>
      <c r="O7" s="17">
        <v>125</v>
      </c>
      <c r="P7" s="19">
        <v>119</v>
      </c>
      <c r="Q7" s="20">
        <v>129</v>
      </c>
      <c r="R7" s="18">
        <f t="shared" ref="R7:R37" si="1">O7+P7+Q7</f>
        <v>373</v>
      </c>
      <c r="S7" s="87">
        <f t="shared" ref="S7:S37" si="2">SUM(F7+J7+N7+R7)</f>
        <v>1668</v>
      </c>
      <c r="T7" s="86"/>
      <c r="U7" s="6"/>
      <c r="V7" s="6"/>
      <c r="W7" s="6"/>
      <c r="X7" s="6"/>
      <c r="Y7" s="6"/>
      <c r="Z7" s="6"/>
      <c r="AA7" s="5"/>
    </row>
    <row r="8" spans="1:27">
      <c r="A8" s="34">
        <v>2</v>
      </c>
      <c r="B8" s="10" t="s">
        <v>34</v>
      </c>
      <c r="C8" s="17">
        <v>1212</v>
      </c>
      <c r="D8" s="17">
        <v>1291</v>
      </c>
      <c r="E8" s="17">
        <v>1303</v>
      </c>
      <c r="F8" s="18">
        <f t="shared" ref="F8:F37" si="3">SUM(C8:E8)</f>
        <v>3806</v>
      </c>
      <c r="G8" s="19">
        <v>1120</v>
      </c>
      <c r="H8" s="19">
        <v>1264</v>
      </c>
      <c r="I8" s="19">
        <v>1121</v>
      </c>
      <c r="J8" s="18">
        <f t="shared" si="0"/>
        <v>3505</v>
      </c>
      <c r="K8" s="106">
        <v>1758</v>
      </c>
      <c r="L8" s="17">
        <v>1208</v>
      </c>
      <c r="M8" s="21">
        <v>1095</v>
      </c>
      <c r="N8" s="18">
        <f t="shared" ref="N8:N32" si="4">K8+L8+M8</f>
        <v>4061</v>
      </c>
      <c r="O8" s="17">
        <v>1127</v>
      </c>
      <c r="P8" s="19">
        <v>1212</v>
      </c>
      <c r="Q8" s="20">
        <v>1232</v>
      </c>
      <c r="R8" s="18">
        <f t="shared" si="1"/>
        <v>3571</v>
      </c>
      <c r="S8" s="89">
        <f t="shared" si="2"/>
        <v>14943</v>
      </c>
      <c r="T8" s="88"/>
      <c r="U8" s="2"/>
      <c r="V8" s="2"/>
      <c r="W8" s="2"/>
      <c r="X8" s="2"/>
      <c r="Y8" s="2"/>
      <c r="Z8" s="2"/>
    </row>
    <row r="9" spans="1:27">
      <c r="A9" s="34">
        <v>3</v>
      </c>
      <c r="B9" s="10" t="s">
        <v>35</v>
      </c>
      <c r="C9" s="22">
        <v>211</v>
      </c>
      <c r="D9" s="17">
        <v>213</v>
      </c>
      <c r="E9" s="22">
        <v>215</v>
      </c>
      <c r="F9" s="18">
        <f t="shared" si="3"/>
        <v>639</v>
      </c>
      <c r="G9" s="22">
        <v>184</v>
      </c>
      <c r="H9" s="22">
        <v>149</v>
      </c>
      <c r="I9" s="22">
        <v>203</v>
      </c>
      <c r="J9" s="18">
        <f t="shared" si="0"/>
        <v>536</v>
      </c>
      <c r="K9" s="106">
        <v>299</v>
      </c>
      <c r="L9" s="22">
        <v>206</v>
      </c>
      <c r="M9" s="48">
        <v>195</v>
      </c>
      <c r="N9" s="18">
        <f t="shared" si="4"/>
        <v>700</v>
      </c>
      <c r="O9" s="17">
        <v>186</v>
      </c>
      <c r="P9" s="22">
        <v>176</v>
      </c>
      <c r="Q9" s="43">
        <v>150</v>
      </c>
      <c r="R9" s="18">
        <f t="shared" si="1"/>
        <v>512</v>
      </c>
      <c r="S9" s="89">
        <f t="shared" si="2"/>
        <v>2387</v>
      </c>
      <c r="T9" s="90"/>
      <c r="U9" s="3"/>
      <c r="V9" s="3"/>
      <c r="W9" s="3"/>
      <c r="X9" s="3"/>
      <c r="Y9" s="3"/>
      <c r="Z9" s="3"/>
    </row>
    <row r="10" spans="1:27" ht="15" customHeight="1">
      <c r="A10" s="34">
        <v>4</v>
      </c>
      <c r="B10" s="11" t="s">
        <v>36</v>
      </c>
      <c r="C10" s="22">
        <v>204</v>
      </c>
      <c r="D10" s="17">
        <v>243</v>
      </c>
      <c r="E10" s="22">
        <v>298</v>
      </c>
      <c r="F10" s="18">
        <f t="shared" si="3"/>
        <v>745</v>
      </c>
      <c r="G10" s="22">
        <v>186</v>
      </c>
      <c r="H10" s="22">
        <v>252</v>
      </c>
      <c r="I10" s="22">
        <v>300</v>
      </c>
      <c r="J10" s="18">
        <f t="shared" si="0"/>
        <v>738</v>
      </c>
      <c r="K10" s="106">
        <v>309</v>
      </c>
      <c r="L10" s="22">
        <v>201</v>
      </c>
      <c r="M10" s="17">
        <v>276</v>
      </c>
      <c r="N10" s="18">
        <f t="shared" si="4"/>
        <v>786</v>
      </c>
      <c r="O10" s="17">
        <v>247</v>
      </c>
      <c r="P10" s="22">
        <v>198</v>
      </c>
      <c r="Q10" s="22">
        <v>187</v>
      </c>
      <c r="R10" s="18">
        <f t="shared" si="1"/>
        <v>632</v>
      </c>
      <c r="S10" s="87">
        <f t="shared" si="2"/>
        <v>2901</v>
      </c>
      <c r="T10" s="3"/>
      <c r="U10" s="3"/>
      <c r="V10" s="3"/>
      <c r="W10" s="3"/>
      <c r="X10" s="3"/>
      <c r="Y10" s="3"/>
      <c r="Z10" s="3"/>
    </row>
    <row r="11" spans="1:27">
      <c r="A11" s="34">
        <v>5</v>
      </c>
      <c r="B11" s="10" t="s">
        <v>37</v>
      </c>
      <c r="C11" s="17">
        <v>141</v>
      </c>
      <c r="D11" s="17">
        <v>160</v>
      </c>
      <c r="E11" s="17">
        <v>186</v>
      </c>
      <c r="F11" s="18">
        <f t="shared" si="3"/>
        <v>487</v>
      </c>
      <c r="G11" s="22">
        <v>158</v>
      </c>
      <c r="H11" s="22">
        <v>185</v>
      </c>
      <c r="I11" s="22">
        <v>197</v>
      </c>
      <c r="J11" s="18">
        <f t="shared" si="0"/>
        <v>540</v>
      </c>
      <c r="K11" s="106">
        <v>278</v>
      </c>
      <c r="L11" s="22">
        <v>224</v>
      </c>
      <c r="M11" s="48">
        <v>157</v>
      </c>
      <c r="N11" s="18">
        <f t="shared" si="4"/>
        <v>659</v>
      </c>
      <c r="O11" s="17">
        <v>159</v>
      </c>
      <c r="P11" s="22">
        <v>160</v>
      </c>
      <c r="Q11" s="43">
        <v>179</v>
      </c>
      <c r="R11" s="18">
        <f t="shared" si="1"/>
        <v>498</v>
      </c>
      <c r="S11" s="89">
        <f t="shared" si="2"/>
        <v>2184</v>
      </c>
    </row>
    <row r="12" spans="1:27">
      <c r="A12" s="34">
        <v>6</v>
      </c>
      <c r="B12" s="10" t="s">
        <v>38</v>
      </c>
      <c r="C12" s="17">
        <v>446</v>
      </c>
      <c r="D12" s="17">
        <v>464</v>
      </c>
      <c r="E12" s="17">
        <v>542</v>
      </c>
      <c r="F12" s="18">
        <f t="shared" si="3"/>
        <v>1452</v>
      </c>
      <c r="G12" s="22">
        <v>431</v>
      </c>
      <c r="H12" s="22">
        <v>482</v>
      </c>
      <c r="I12" s="22">
        <v>468</v>
      </c>
      <c r="J12" s="18">
        <f t="shared" si="0"/>
        <v>1381</v>
      </c>
      <c r="K12" s="106">
        <v>622</v>
      </c>
      <c r="L12" s="22">
        <v>505</v>
      </c>
      <c r="M12" s="48">
        <v>393</v>
      </c>
      <c r="N12" s="18">
        <f t="shared" si="4"/>
        <v>1520</v>
      </c>
      <c r="O12" s="17">
        <v>411</v>
      </c>
      <c r="P12" s="22">
        <v>293</v>
      </c>
      <c r="Q12" s="43">
        <v>414</v>
      </c>
      <c r="R12" s="18">
        <f t="shared" si="1"/>
        <v>1118</v>
      </c>
      <c r="S12" s="89">
        <f t="shared" si="2"/>
        <v>5471</v>
      </c>
    </row>
    <row r="13" spans="1:27">
      <c r="A13" s="34">
        <v>7</v>
      </c>
      <c r="B13" s="10" t="s">
        <v>39</v>
      </c>
      <c r="C13" s="17">
        <v>311</v>
      </c>
      <c r="D13" s="17">
        <v>397</v>
      </c>
      <c r="E13" s="17">
        <v>109</v>
      </c>
      <c r="F13" s="18">
        <f t="shared" si="3"/>
        <v>817</v>
      </c>
      <c r="G13" s="22">
        <v>57</v>
      </c>
      <c r="H13" s="22">
        <v>175</v>
      </c>
      <c r="I13" s="22">
        <v>138</v>
      </c>
      <c r="J13" s="18">
        <f t="shared" si="0"/>
        <v>370</v>
      </c>
      <c r="K13" s="106">
        <v>105</v>
      </c>
      <c r="L13" s="22">
        <v>125</v>
      </c>
      <c r="M13" s="48">
        <v>129</v>
      </c>
      <c r="N13" s="18">
        <f t="shared" si="4"/>
        <v>359</v>
      </c>
      <c r="O13" s="17">
        <v>130</v>
      </c>
      <c r="P13" s="22">
        <v>123</v>
      </c>
      <c r="Q13" s="43">
        <v>141</v>
      </c>
      <c r="R13" s="18">
        <f t="shared" si="1"/>
        <v>394</v>
      </c>
      <c r="S13" s="89">
        <f t="shared" si="2"/>
        <v>1940</v>
      </c>
    </row>
    <row r="14" spans="1:27">
      <c r="A14" s="34">
        <v>8</v>
      </c>
      <c r="B14" s="10" t="s">
        <v>40</v>
      </c>
      <c r="C14" s="17">
        <v>21</v>
      </c>
      <c r="D14" s="17">
        <v>24</v>
      </c>
      <c r="E14" s="22">
        <v>33</v>
      </c>
      <c r="F14" s="18">
        <f t="shared" si="3"/>
        <v>78</v>
      </c>
      <c r="G14" s="19">
        <v>27</v>
      </c>
      <c r="H14" s="19">
        <v>32</v>
      </c>
      <c r="I14" s="19">
        <v>19</v>
      </c>
      <c r="J14" s="18">
        <f>I14+H14+G14</f>
        <v>78</v>
      </c>
      <c r="K14" s="106">
        <v>21</v>
      </c>
      <c r="L14" s="22">
        <v>25</v>
      </c>
      <c r="M14" s="48">
        <v>21</v>
      </c>
      <c r="N14" s="18">
        <f t="shared" si="4"/>
        <v>67</v>
      </c>
      <c r="O14" s="17">
        <v>10</v>
      </c>
      <c r="P14" s="22">
        <v>9</v>
      </c>
      <c r="Q14" s="43">
        <v>17</v>
      </c>
      <c r="R14" s="18">
        <f t="shared" si="1"/>
        <v>36</v>
      </c>
      <c r="S14" s="89">
        <f t="shared" si="2"/>
        <v>259</v>
      </c>
    </row>
    <row r="15" spans="1:27">
      <c r="A15" s="34">
        <v>9</v>
      </c>
      <c r="B15" s="10" t="s">
        <v>41</v>
      </c>
      <c r="C15" s="17">
        <v>515</v>
      </c>
      <c r="D15" s="17">
        <v>499</v>
      </c>
      <c r="E15" s="17">
        <v>586</v>
      </c>
      <c r="F15" s="18">
        <f t="shared" si="3"/>
        <v>1600</v>
      </c>
      <c r="G15" s="19">
        <v>473</v>
      </c>
      <c r="H15" s="19">
        <v>507</v>
      </c>
      <c r="I15" s="19">
        <v>519</v>
      </c>
      <c r="J15" s="18">
        <f t="shared" ref="J15:J37" si="5">G15+H15+I15</f>
        <v>1499</v>
      </c>
      <c r="K15" s="106">
        <v>594</v>
      </c>
      <c r="L15" s="17">
        <v>494</v>
      </c>
      <c r="M15" s="48">
        <v>516</v>
      </c>
      <c r="N15" s="18">
        <f t="shared" si="4"/>
        <v>1604</v>
      </c>
      <c r="O15" s="17">
        <v>429</v>
      </c>
      <c r="P15" s="22">
        <v>448</v>
      </c>
      <c r="Q15" s="43">
        <v>459</v>
      </c>
      <c r="R15" s="18">
        <f t="shared" si="1"/>
        <v>1336</v>
      </c>
      <c r="S15" s="89">
        <f t="shared" si="2"/>
        <v>6039</v>
      </c>
    </row>
    <row r="16" spans="1:27">
      <c r="A16" s="34">
        <v>10</v>
      </c>
      <c r="B16" s="10" t="s">
        <v>42</v>
      </c>
      <c r="C16" s="17">
        <v>183</v>
      </c>
      <c r="D16" s="17">
        <v>120</v>
      </c>
      <c r="E16" s="17">
        <v>189</v>
      </c>
      <c r="F16" s="18">
        <f t="shared" si="3"/>
        <v>492</v>
      </c>
      <c r="G16" s="22">
        <v>209</v>
      </c>
      <c r="H16" s="19">
        <v>200</v>
      </c>
      <c r="I16" s="19">
        <v>221</v>
      </c>
      <c r="J16" s="18">
        <f t="shared" si="5"/>
        <v>630</v>
      </c>
      <c r="K16" s="106">
        <v>252</v>
      </c>
      <c r="L16" s="17">
        <v>142</v>
      </c>
      <c r="M16" s="48">
        <v>181</v>
      </c>
      <c r="N16" s="18">
        <f t="shared" si="4"/>
        <v>575</v>
      </c>
      <c r="O16" s="17">
        <v>208</v>
      </c>
      <c r="P16" s="22">
        <v>191</v>
      </c>
      <c r="Q16" s="43">
        <v>186</v>
      </c>
      <c r="R16" s="18">
        <f t="shared" si="1"/>
        <v>585</v>
      </c>
      <c r="S16" s="89">
        <f t="shared" si="2"/>
        <v>2282</v>
      </c>
    </row>
    <row r="17" spans="1:19">
      <c r="A17" s="34">
        <v>11</v>
      </c>
      <c r="B17" s="10" t="s">
        <v>43</v>
      </c>
      <c r="C17" s="17">
        <v>1064</v>
      </c>
      <c r="D17" s="17">
        <v>1057</v>
      </c>
      <c r="E17" s="17">
        <v>1107</v>
      </c>
      <c r="F17" s="18">
        <f>SUM(C17:E17)</f>
        <v>3228</v>
      </c>
      <c r="G17" s="19">
        <v>980</v>
      </c>
      <c r="H17" s="19">
        <v>939</v>
      </c>
      <c r="I17" s="19">
        <v>892</v>
      </c>
      <c r="J17" s="18">
        <f t="shared" si="5"/>
        <v>2811</v>
      </c>
      <c r="K17" s="106">
        <v>1487</v>
      </c>
      <c r="L17" s="17">
        <v>1096</v>
      </c>
      <c r="M17" s="48">
        <v>915</v>
      </c>
      <c r="N17" s="18">
        <f t="shared" si="4"/>
        <v>3498</v>
      </c>
      <c r="O17" s="17">
        <v>869</v>
      </c>
      <c r="P17" s="19">
        <v>892</v>
      </c>
      <c r="Q17" s="23">
        <v>878</v>
      </c>
      <c r="R17" s="18">
        <f t="shared" si="1"/>
        <v>2639</v>
      </c>
      <c r="S17" s="89">
        <f t="shared" si="2"/>
        <v>12176</v>
      </c>
    </row>
    <row r="18" spans="1:19">
      <c r="A18" s="34">
        <v>12</v>
      </c>
      <c r="B18" s="10" t="s">
        <v>44</v>
      </c>
      <c r="C18" s="17">
        <v>62</v>
      </c>
      <c r="D18" s="17">
        <v>66</v>
      </c>
      <c r="E18" s="17">
        <v>95</v>
      </c>
      <c r="F18" s="18">
        <f t="shared" si="3"/>
        <v>223</v>
      </c>
      <c r="G18" s="19">
        <v>102</v>
      </c>
      <c r="H18" s="19">
        <v>83</v>
      </c>
      <c r="I18" s="19">
        <v>94</v>
      </c>
      <c r="J18" s="18">
        <f t="shared" si="5"/>
        <v>279</v>
      </c>
      <c r="K18" s="106">
        <v>122</v>
      </c>
      <c r="L18" s="17">
        <v>75</v>
      </c>
      <c r="M18" s="48">
        <v>79</v>
      </c>
      <c r="N18" s="18">
        <f t="shared" si="4"/>
        <v>276</v>
      </c>
      <c r="O18" s="17">
        <v>84</v>
      </c>
      <c r="P18" s="19">
        <v>119</v>
      </c>
      <c r="Q18" s="23">
        <v>75</v>
      </c>
      <c r="R18" s="18">
        <f t="shared" si="1"/>
        <v>278</v>
      </c>
      <c r="S18" s="89">
        <f t="shared" si="2"/>
        <v>1056</v>
      </c>
    </row>
    <row r="19" spans="1:19">
      <c r="A19" s="34">
        <v>13</v>
      </c>
      <c r="B19" s="10" t="s">
        <v>45</v>
      </c>
      <c r="C19" s="22">
        <v>42</v>
      </c>
      <c r="D19" s="17">
        <v>29</v>
      </c>
      <c r="E19" s="17">
        <v>50</v>
      </c>
      <c r="F19" s="18">
        <f t="shared" si="3"/>
        <v>121</v>
      </c>
      <c r="G19" s="19">
        <v>45</v>
      </c>
      <c r="H19" s="19">
        <v>37</v>
      </c>
      <c r="I19" s="19">
        <v>39</v>
      </c>
      <c r="J19" s="18">
        <f t="shared" si="5"/>
        <v>121</v>
      </c>
      <c r="K19" s="106">
        <v>56</v>
      </c>
      <c r="L19" s="17">
        <v>21</v>
      </c>
      <c r="M19" s="48">
        <v>22</v>
      </c>
      <c r="N19" s="18">
        <f t="shared" si="4"/>
        <v>99</v>
      </c>
      <c r="O19" s="17">
        <v>38</v>
      </c>
      <c r="P19" s="19">
        <v>13</v>
      </c>
      <c r="Q19" s="23">
        <v>20</v>
      </c>
      <c r="R19" s="18">
        <f t="shared" si="1"/>
        <v>71</v>
      </c>
      <c r="S19" s="89">
        <f t="shared" si="2"/>
        <v>412</v>
      </c>
    </row>
    <row r="20" spans="1:19">
      <c r="A20" s="34">
        <v>14</v>
      </c>
      <c r="B20" s="10" t="s">
        <v>3</v>
      </c>
      <c r="C20" s="24">
        <v>2031</v>
      </c>
      <c r="D20" s="17">
        <v>1479</v>
      </c>
      <c r="E20" s="17">
        <v>1961</v>
      </c>
      <c r="F20" s="18">
        <f t="shared" si="3"/>
        <v>5471</v>
      </c>
      <c r="G20" s="19">
        <v>1699</v>
      </c>
      <c r="H20" s="19">
        <v>1790</v>
      </c>
      <c r="I20" s="19">
        <v>1601</v>
      </c>
      <c r="J20" s="18">
        <f t="shared" si="5"/>
        <v>5090</v>
      </c>
      <c r="K20" s="106">
        <v>2546</v>
      </c>
      <c r="L20" s="17">
        <v>1704</v>
      </c>
      <c r="M20" s="48">
        <v>1426</v>
      </c>
      <c r="N20" s="18">
        <f t="shared" si="4"/>
        <v>5676</v>
      </c>
      <c r="O20" s="17">
        <v>1597</v>
      </c>
      <c r="P20" s="19">
        <v>1688</v>
      </c>
      <c r="Q20" s="23">
        <v>1571</v>
      </c>
      <c r="R20" s="18">
        <f t="shared" si="1"/>
        <v>4856</v>
      </c>
      <c r="S20" s="89">
        <f t="shared" si="2"/>
        <v>21093</v>
      </c>
    </row>
    <row r="21" spans="1:19">
      <c r="A21" s="34">
        <v>15</v>
      </c>
      <c r="B21" s="10" t="s">
        <v>4</v>
      </c>
      <c r="C21" s="25">
        <v>742</v>
      </c>
      <c r="D21" s="17">
        <v>962</v>
      </c>
      <c r="E21" s="17">
        <v>691</v>
      </c>
      <c r="F21" s="18">
        <f t="shared" si="3"/>
        <v>2395</v>
      </c>
      <c r="G21" s="19">
        <v>700</v>
      </c>
      <c r="H21" s="19">
        <v>626</v>
      </c>
      <c r="I21" s="19">
        <v>768</v>
      </c>
      <c r="J21" s="18">
        <f t="shared" si="5"/>
        <v>2094</v>
      </c>
      <c r="K21" s="106">
        <v>886</v>
      </c>
      <c r="L21" s="17">
        <v>802</v>
      </c>
      <c r="M21" s="48">
        <v>808</v>
      </c>
      <c r="N21" s="18">
        <f t="shared" si="4"/>
        <v>2496</v>
      </c>
      <c r="O21" s="17">
        <v>661</v>
      </c>
      <c r="P21" s="19">
        <v>620</v>
      </c>
      <c r="Q21" s="23">
        <v>783</v>
      </c>
      <c r="R21" s="18">
        <f t="shared" si="1"/>
        <v>2064</v>
      </c>
      <c r="S21" s="89">
        <f t="shared" si="2"/>
        <v>9049</v>
      </c>
    </row>
    <row r="22" spans="1:19">
      <c r="A22" s="34">
        <v>16</v>
      </c>
      <c r="B22" s="10" t="s">
        <v>46</v>
      </c>
      <c r="C22" s="17">
        <v>43</v>
      </c>
      <c r="D22" s="17">
        <v>74</v>
      </c>
      <c r="E22" s="17">
        <v>115</v>
      </c>
      <c r="F22" s="18">
        <f t="shared" si="3"/>
        <v>232</v>
      </c>
      <c r="G22" s="19">
        <v>60</v>
      </c>
      <c r="H22" s="19">
        <v>66</v>
      </c>
      <c r="I22" s="19">
        <v>69</v>
      </c>
      <c r="J22" s="18">
        <f t="shared" si="5"/>
        <v>195</v>
      </c>
      <c r="K22" s="106">
        <v>96</v>
      </c>
      <c r="L22" s="17">
        <v>58</v>
      </c>
      <c r="M22" s="48">
        <v>69</v>
      </c>
      <c r="N22" s="18">
        <f t="shared" si="4"/>
        <v>223</v>
      </c>
      <c r="O22" s="17">
        <v>39</v>
      </c>
      <c r="P22" s="19">
        <v>89</v>
      </c>
      <c r="Q22" s="23">
        <v>47</v>
      </c>
      <c r="R22" s="18">
        <f t="shared" si="1"/>
        <v>175</v>
      </c>
      <c r="S22" s="89">
        <f t="shared" si="2"/>
        <v>825</v>
      </c>
    </row>
    <row r="23" spans="1:19">
      <c r="A23" s="34">
        <v>17</v>
      </c>
      <c r="B23" s="10" t="s">
        <v>47</v>
      </c>
      <c r="C23" s="17">
        <v>213</v>
      </c>
      <c r="D23" s="17">
        <v>240</v>
      </c>
      <c r="E23" s="17">
        <v>253</v>
      </c>
      <c r="F23" s="18">
        <f t="shared" si="3"/>
        <v>706</v>
      </c>
      <c r="G23" s="19">
        <v>214</v>
      </c>
      <c r="H23" s="19">
        <v>176</v>
      </c>
      <c r="I23" s="19">
        <v>196</v>
      </c>
      <c r="J23" s="18">
        <f t="shared" si="5"/>
        <v>586</v>
      </c>
      <c r="K23" s="106">
        <v>252</v>
      </c>
      <c r="L23" s="17">
        <v>186</v>
      </c>
      <c r="M23" s="48">
        <v>194</v>
      </c>
      <c r="N23" s="18">
        <f t="shared" si="4"/>
        <v>632</v>
      </c>
      <c r="O23" s="17">
        <v>174</v>
      </c>
      <c r="P23" s="19">
        <v>168</v>
      </c>
      <c r="Q23" s="23">
        <v>127</v>
      </c>
      <c r="R23" s="18">
        <f t="shared" si="1"/>
        <v>469</v>
      </c>
      <c r="S23" s="89">
        <f t="shared" si="2"/>
        <v>2393</v>
      </c>
    </row>
    <row r="24" spans="1:19">
      <c r="A24" s="34">
        <v>18</v>
      </c>
      <c r="B24" s="10" t="s">
        <v>142</v>
      </c>
      <c r="C24" s="106">
        <v>0</v>
      </c>
      <c r="D24" s="106">
        <v>0</v>
      </c>
      <c r="E24" s="106">
        <v>0</v>
      </c>
      <c r="F24" s="18">
        <f>SUM(C24:E24)</f>
        <v>0</v>
      </c>
      <c r="G24" s="19">
        <v>0</v>
      </c>
      <c r="H24" s="19">
        <v>0</v>
      </c>
      <c r="I24" s="19">
        <v>0</v>
      </c>
      <c r="J24" s="18">
        <f>SUM(G24:I24)</f>
        <v>0</v>
      </c>
      <c r="K24" s="106">
        <v>0</v>
      </c>
      <c r="L24" s="106">
        <v>0</v>
      </c>
      <c r="M24" s="48">
        <v>0</v>
      </c>
      <c r="N24" s="18">
        <f>SUM(K24:M24)</f>
        <v>0</v>
      </c>
      <c r="O24" s="106">
        <v>0</v>
      </c>
      <c r="P24" s="19">
        <v>0</v>
      </c>
      <c r="Q24" s="23">
        <v>16</v>
      </c>
      <c r="R24" s="18">
        <f>SUM(O24:Q24)</f>
        <v>16</v>
      </c>
      <c r="S24" s="89">
        <f>SUM(F24+J24+N24+R24)</f>
        <v>16</v>
      </c>
    </row>
    <row r="25" spans="1:19">
      <c r="A25" s="34">
        <v>19</v>
      </c>
      <c r="B25" s="10" t="s">
        <v>48</v>
      </c>
      <c r="C25" s="17">
        <v>281</v>
      </c>
      <c r="D25" s="17">
        <v>296</v>
      </c>
      <c r="E25" s="17">
        <v>310</v>
      </c>
      <c r="F25" s="18">
        <f t="shared" si="3"/>
        <v>887</v>
      </c>
      <c r="G25" s="19">
        <v>251</v>
      </c>
      <c r="H25" s="19">
        <v>277</v>
      </c>
      <c r="I25" s="19">
        <v>277</v>
      </c>
      <c r="J25" s="18">
        <f t="shared" si="5"/>
        <v>805</v>
      </c>
      <c r="K25" s="106">
        <v>370</v>
      </c>
      <c r="L25" s="17">
        <v>283</v>
      </c>
      <c r="M25" s="48">
        <v>266</v>
      </c>
      <c r="N25" s="18">
        <f t="shared" si="4"/>
        <v>919</v>
      </c>
      <c r="O25" s="17">
        <v>275</v>
      </c>
      <c r="P25" s="17">
        <v>273</v>
      </c>
      <c r="Q25" s="23">
        <v>266</v>
      </c>
      <c r="R25" s="18">
        <f t="shared" si="1"/>
        <v>814</v>
      </c>
      <c r="S25" s="89">
        <f t="shared" si="2"/>
        <v>3425</v>
      </c>
    </row>
    <row r="26" spans="1:19">
      <c r="A26" s="34">
        <v>20</v>
      </c>
      <c r="B26" s="10" t="s">
        <v>49</v>
      </c>
      <c r="C26" s="17">
        <v>86</v>
      </c>
      <c r="D26" s="17">
        <v>69</v>
      </c>
      <c r="E26" s="17">
        <v>76</v>
      </c>
      <c r="F26" s="18">
        <f t="shared" si="3"/>
        <v>231</v>
      </c>
      <c r="G26" s="19">
        <v>77</v>
      </c>
      <c r="H26" s="19">
        <v>93</v>
      </c>
      <c r="I26" s="19">
        <v>91</v>
      </c>
      <c r="J26" s="18">
        <f t="shared" si="5"/>
        <v>261</v>
      </c>
      <c r="K26" s="106">
        <v>108</v>
      </c>
      <c r="L26" s="17">
        <v>81</v>
      </c>
      <c r="M26" s="48">
        <v>72</v>
      </c>
      <c r="N26" s="18">
        <f t="shared" si="4"/>
        <v>261</v>
      </c>
      <c r="O26" s="17">
        <v>63</v>
      </c>
      <c r="P26" s="17">
        <v>97</v>
      </c>
      <c r="Q26" s="23">
        <v>81</v>
      </c>
      <c r="R26" s="18">
        <f t="shared" si="1"/>
        <v>241</v>
      </c>
      <c r="S26" s="89">
        <f t="shared" si="2"/>
        <v>994</v>
      </c>
    </row>
    <row r="27" spans="1:19">
      <c r="A27" s="34">
        <v>21</v>
      </c>
      <c r="B27" s="10" t="s">
        <v>139</v>
      </c>
      <c r="C27" s="17">
        <v>49</v>
      </c>
      <c r="D27" s="17">
        <v>60</v>
      </c>
      <c r="E27" s="17">
        <v>86</v>
      </c>
      <c r="F27" s="18">
        <f t="shared" si="3"/>
        <v>195</v>
      </c>
      <c r="G27" s="19">
        <v>63</v>
      </c>
      <c r="H27" s="19">
        <v>60</v>
      </c>
      <c r="I27" s="19">
        <v>62</v>
      </c>
      <c r="J27" s="18">
        <f t="shared" si="5"/>
        <v>185</v>
      </c>
      <c r="K27" s="106">
        <v>77</v>
      </c>
      <c r="L27" s="17">
        <v>49</v>
      </c>
      <c r="M27" s="48">
        <v>46</v>
      </c>
      <c r="N27" s="18">
        <f>+M27+L27+K27</f>
        <v>172</v>
      </c>
      <c r="O27" s="17">
        <v>26</v>
      </c>
      <c r="P27" s="17">
        <v>47</v>
      </c>
      <c r="Q27" s="48">
        <v>13</v>
      </c>
      <c r="R27" s="18">
        <f>+Q27+P27+O27</f>
        <v>86</v>
      </c>
      <c r="S27" s="89">
        <f t="shared" si="2"/>
        <v>638</v>
      </c>
    </row>
    <row r="28" spans="1:19">
      <c r="A28" s="34">
        <v>22</v>
      </c>
      <c r="B28" s="10" t="s">
        <v>50</v>
      </c>
      <c r="C28" s="17">
        <v>254</v>
      </c>
      <c r="D28" s="17">
        <v>231</v>
      </c>
      <c r="E28" s="17">
        <v>299</v>
      </c>
      <c r="F28" s="18">
        <f t="shared" si="3"/>
        <v>784</v>
      </c>
      <c r="G28" s="19">
        <v>148</v>
      </c>
      <c r="H28" s="19">
        <v>227</v>
      </c>
      <c r="I28" s="19">
        <v>224</v>
      </c>
      <c r="J28" s="18">
        <f t="shared" si="5"/>
        <v>599</v>
      </c>
      <c r="K28" s="106">
        <v>369</v>
      </c>
      <c r="L28" s="17">
        <v>156</v>
      </c>
      <c r="M28" s="48">
        <v>204</v>
      </c>
      <c r="N28" s="18">
        <f t="shared" si="4"/>
        <v>729</v>
      </c>
      <c r="O28" s="17">
        <v>246</v>
      </c>
      <c r="P28" s="17">
        <v>244</v>
      </c>
      <c r="Q28" s="23">
        <v>227</v>
      </c>
      <c r="R28" s="18">
        <f t="shared" si="1"/>
        <v>717</v>
      </c>
      <c r="S28" s="89">
        <f t="shared" si="2"/>
        <v>2829</v>
      </c>
    </row>
    <row r="29" spans="1:19">
      <c r="A29" s="34">
        <v>23</v>
      </c>
      <c r="B29" s="10" t="s">
        <v>51</v>
      </c>
      <c r="C29" s="17">
        <v>122</v>
      </c>
      <c r="D29" s="17">
        <v>128</v>
      </c>
      <c r="E29" s="17">
        <v>122</v>
      </c>
      <c r="F29" s="18">
        <f t="shared" si="3"/>
        <v>372</v>
      </c>
      <c r="G29" s="19">
        <v>97</v>
      </c>
      <c r="H29" s="19">
        <v>98</v>
      </c>
      <c r="I29" s="19">
        <v>88</v>
      </c>
      <c r="J29" s="18">
        <f t="shared" si="5"/>
        <v>283</v>
      </c>
      <c r="K29" s="106">
        <v>99</v>
      </c>
      <c r="L29" s="17">
        <v>83</v>
      </c>
      <c r="M29" s="48">
        <v>68</v>
      </c>
      <c r="N29" s="18">
        <f t="shared" si="4"/>
        <v>250</v>
      </c>
      <c r="O29" s="17">
        <v>121</v>
      </c>
      <c r="P29" s="17">
        <v>74</v>
      </c>
      <c r="Q29" s="23">
        <v>70</v>
      </c>
      <c r="R29" s="18">
        <f t="shared" si="1"/>
        <v>265</v>
      </c>
      <c r="S29" s="89">
        <f t="shared" si="2"/>
        <v>1170</v>
      </c>
    </row>
    <row r="30" spans="1:19">
      <c r="A30" s="34">
        <v>24</v>
      </c>
      <c r="B30" s="10" t="s">
        <v>5</v>
      </c>
      <c r="C30" s="17">
        <v>514</v>
      </c>
      <c r="D30" s="17">
        <v>534</v>
      </c>
      <c r="E30" s="17">
        <v>447</v>
      </c>
      <c r="F30" s="18">
        <f t="shared" si="3"/>
        <v>1495</v>
      </c>
      <c r="G30" s="19">
        <v>548</v>
      </c>
      <c r="H30" s="19">
        <v>642</v>
      </c>
      <c r="I30" s="19">
        <v>642</v>
      </c>
      <c r="J30" s="18">
        <f t="shared" si="5"/>
        <v>1832</v>
      </c>
      <c r="K30" s="106">
        <v>674</v>
      </c>
      <c r="L30" s="17">
        <v>650</v>
      </c>
      <c r="M30" s="48">
        <v>647</v>
      </c>
      <c r="N30" s="18">
        <f t="shared" si="4"/>
        <v>1971</v>
      </c>
      <c r="O30" s="17">
        <v>475</v>
      </c>
      <c r="P30" s="17">
        <v>455</v>
      </c>
      <c r="Q30" s="23">
        <v>449</v>
      </c>
      <c r="R30" s="18">
        <f t="shared" si="1"/>
        <v>1379</v>
      </c>
      <c r="S30" s="89">
        <f t="shared" si="2"/>
        <v>6677</v>
      </c>
    </row>
    <row r="31" spans="1:19">
      <c r="A31" s="34">
        <v>25</v>
      </c>
      <c r="B31" s="10" t="s">
        <v>52</v>
      </c>
      <c r="C31" s="17">
        <v>170</v>
      </c>
      <c r="D31" s="17">
        <v>184</v>
      </c>
      <c r="E31" s="17">
        <v>200</v>
      </c>
      <c r="F31" s="18">
        <f t="shared" si="3"/>
        <v>554</v>
      </c>
      <c r="G31" s="19">
        <v>209</v>
      </c>
      <c r="H31" s="19">
        <v>190</v>
      </c>
      <c r="I31" s="19">
        <v>172</v>
      </c>
      <c r="J31" s="18">
        <f t="shared" si="5"/>
        <v>571</v>
      </c>
      <c r="K31" s="106">
        <v>279</v>
      </c>
      <c r="L31" s="17">
        <v>160</v>
      </c>
      <c r="M31" s="48">
        <v>103</v>
      </c>
      <c r="N31" s="18">
        <f t="shared" si="4"/>
        <v>542</v>
      </c>
      <c r="O31" s="17">
        <v>145</v>
      </c>
      <c r="P31" s="17">
        <v>194</v>
      </c>
      <c r="Q31" s="23">
        <v>124</v>
      </c>
      <c r="R31" s="18">
        <f t="shared" si="1"/>
        <v>463</v>
      </c>
      <c r="S31" s="89">
        <f t="shared" si="2"/>
        <v>2130</v>
      </c>
    </row>
    <row r="32" spans="1:19">
      <c r="A32" s="34">
        <v>26</v>
      </c>
      <c r="B32" s="10" t="s">
        <v>53</v>
      </c>
      <c r="C32" s="17">
        <v>353</v>
      </c>
      <c r="D32" s="17">
        <v>352</v>
      </c>
      <c r="E32" s="17">
        <v>464</v>
      </c>
      <c r="F32" s="18">
        <f t="shared" si="3"/>
        <v>1169</v>
      </c>
      <c r="G32" s="19">
        <v>401</v>
      </c>
      <c r="H32" s="19">
        <v>356</v>
      </c>
      <c r="I32" s="19">
        <v>377</v>
      </c>
      <c r="J32" s="18">
        <f t="shared" si="5"/>
        <v>1134</v>
      </c>
      <c r="K32" s="106">
        <v>715</v>
      </c>
      <c r="L32" s="17">
        <v>418</v>
      </c>
      <c r="M32" s="48">
        <v>318</v>
      </c>
      <c r="N32" s="18">
        <f t="shared" si="4"/>
        <v>1451</v>
      </c>
      <c r="O32" s="17">
        <v>341</v>
      </c>
      <c r="P32" s="17">
        <v>372</v>
      </c>
      <c r="Q32" s="23">
        <v>360</v>
      </c>
      <c r="R32" s="18">
        <f t="shared" si="1"/>
        <v>1073</v>
      </c>
      <c r="S32" s="89">
        <f t="shared" si="2"/>
        <v>4827</v>
      </c>
    </row>
    <row r="33" spans="1:19">
      <c r="A33" s="34">
        <v>27</v>
      </c>
      <c r="B33" s="10" t="s">
        <v>64</v>
      </c>
      <c r="C33" s="17">
        <v>18</v>
      </c>
      <c r="D33" s="17">
        <v>18</v>
      </c>
      <c r="E33" s="17">
        <v>16</v>
      </c>
      <c r="F33" s="18">
        <f t="shared" si="3"/>
        <v>52</v>
      </c>
      <c r="G33" s="19">
        <v>7</v>
      </c>
      <c r="H33" s="17">
        <v>15</v>
      </c>
      <c r="I33" s="19">
        <v>14</v>
      </c>
      <c r="J33" s="18">
        <f>SUM(G33:I33)</f>
        <v>36</v>
      </c>
      <c r="K33" s="106">
        <v>13</v>
      </c>
      <c r="L33" s="17">
        <v>34</v>
      </c>
      <c r="M33" s="48">
        <v>17</v>
      </c>
      <c r="N33" s="18">
        <f>SUM(K33:M33)</f>
        <v>64</v>
      </c>
      <c r="O33" s="17">
        <v>16</v>
      </c>
      <c r="P33" s="17">
        <v>9</v>
      </c>
      <c r="Q33" s="48">
        <v>13</v>
      </c>
      <c r="R33" s="18">
        <f>SUM(O33:Q33)</f>
        <v>38</v>
      </c>
      <c r="S33" s="89">
        <f t="shared" si="2"/>
        <v>190</v>
      </c>
    </row>
    <row r="34" spans="1:19">
      <c r="A34" s="34">
        <v>28</v>
      </c>
      <c r="B34" s="10" t="s">
        <v>67</v>
      </c>
      <c r="C34" s="17">
        <v>57</v>
      </c>
      <c r="D34" s="17">
        <v>68</v>
      </c>
      <c r="E34" s="17">
        <v>81</v>
      </c>
      <c r="F34" s="18">
        <f t="shared" si="3"/>
        <v>206</v>
      </c>
      <c r="G34" s="19">
        <v>60</v>
      </c>
      <c r="H34" s="19">
        <v>64</v>
      </c>
      <c r="I34" s="19">
        <v>73</v>
      </c>
      <c r="J34" s="18">
        <f>SUM(G34:I34)</f>
        <v>197</v>
      </c>
      <c r="K34" s="106">
        <v>9</v>
      </c>
      <c r="L34" s="17">
        <v>52</v>
      </c>
      <c r="M34" s="48">
        <v>67</v>
      </c>
      <c r="N34" s="18">
        <f>SUM(K34:M34)</f>
        <v>128</v>
      </c>
      <c r="O34" s="17">
        <v>65</v>
      </c>
      <c r="P34" s="17">
        <v>79</v>
      </c>
      <c r="Q34" s="23">
        <v>42</v>
      </c>
      <c r="R34" s="18">
        <f>SUM(O34:Q34)</f>
        <v>186</v>
      </c>
      <c r="S34" s="89">
        <f t="shared" si="2"/>
        <v>717</v>
      </c>
    </row>
    <row r="35" spans="1:19">
      <c r="A35" s="34">
        <v>29</v>
      </c>
      <c r="B35" s="10" t="s">
        <v>63</v>
      </c>
      <c r="C35" s="17">
        <v>182</v>
      </c>
      <c r="D35" s="17">
        <v>157</v>
      </c>
      <c r="E35" s="17">
        <v>182</v>
      </c>
      <c r="F35" s="18">
        <f t="shared" si="3"/>
        <v>521</v>
      </c>
      <c r="G35" s="19">
        <v>138</v>
      </c>
      <c r="H35" s="19">
        <v>168</v>
      </c>
      <c r="I35" s="19">
        <v>173</v>
      </c>
      <c r="J35" s="18">
        <f>SUM(G35:I35)</f>
        <v>479</v>
      </c>
      <c r="K35" s="106">
        <v>213</v>
      </c>
      <c r="L35" s="17">
        <v>157</v>
      </c>
      <c r="M35" s="48">
        <v>170</v>
      </c>
      <c r="N35" s="18">
        <f>SUM(K35:M35)</f>
        <v>540</v>
      </c>
      <c r="O35" s="17">
        <v>74</v>
      </c>
      <c r="P35" s="17">
        <v>167</v>
      </c>
      <c r="Q35" s="23">
        <v>169</v>
      </c>
      <c r="R35" s="18">
        <f>SUM(O35:Q35)</f>
        <v>410</v>
      </c>
      <c r="S35" s="89">
        <f t="shared" si="2"/>
        <v>1950</v>
      </c>
    </row>
    <row r="36" spans="1:19">
      <c r="A36" s="34">
        <v>30</v>
      </c>
      <c r="B36" s="10" t="s">
        <v>54</v>
      </c>
      <c r="C36" s="17">
        <v>104</v>
      </c>
      <c r="D36" s="17">
        <v>78</v>
      </c>
      <c r="E36" s="17">
        <v>101</v>
      </c>
      <c r="F36" s="18">
        <f t="shared" si="3"/>
        <v>283</v>
      </c>
      <c r="G36" s="19">
        <v>58</v>
      </c>
      <c r="H36" s="19">
        <v>94</v>
      </c>
      <c r="I36" s="19">
        <v>90</v>
      </c>
      <c r="J36" s="18">
        <f t="shared" si="5"/>
        <v>242</v>
      </c>
      <c r="K36" s="106">
        <v>86</v>
      </c>
      <c r="L36" s="17">
        <v>108</v>
      </c>
      <c r="M36" s="48">
        <v>58</v>
      </c>
      <c r="N36" s="18">
        <f>SUM(K36:M36)</f>
        <v>252</v>
      </c>
      <c r="O36" s="17">
        <v>87</v>
      </c>
      <c r="P36" s="19">
        <v>47</v>
      </c>
      <c r="Q36" s="23">
        <v>50</v>
      </c>
      <c r="R36" s="18">
        <f t="shared" si="1"/>
        <v>184</v>
      </c>
      <c r="S36" s="89">
        <f t="shared" si="2"/>
        <v>961</v>
      </c>
    </row>
    <row r="37" spans="1:19">
      <c r="A37" s="34">
        <v>31</v>
      </c>
      <c r="B37" s="10" t="s">
        <v>55</v>
      </c>
      <c r="C37" s="17">
        <v>245</v>
      </c>
      <c r="D37" s="17">
        <v>250</v>
      </c>
      <c r="E37" s="17">
        <v>254</v>
      </c>
      <c r="F37" s="18">
        <f t="shared" si="3"/>
        <v>749</v>
      </c>
      <c r="G37" s="19">
        <v>205</v>
      </c>
      <c r="H37" s="19">
        <v>274</v>
      </c>
      <c r="I37" s="19">
        <v>267</v>
      </c>
      <c r="J37" s="18">
        <f t="shared" si="5"/>
        <v>746</v>
      </c>
      <c r="K37" s="106">
        <v>332</v>
      </c>
      <c r="L37" s="17">
        <v>275</v>
      </c>
      <c r="M37" s="48">
        <v>289</v>
      </c>
      <c r="N37" s="18">
        <f>K37+L37+M37</f>
        <v>896</v>
      </c>
      <c r="O37" s="17">
        <v>163</v>
      </c>
      <c r="P37" s="19">
        <v>164</v>
      </c>
      <c r="Q37" s="23">
        <v>199</v>
      </c>
      <c r="R37" s="18">
        <f t="shared" si="1"/>
        <v>526</v>
      </c>
      <c r="S37" s="89">
        <f t="shared" si="2"/>
        <v>2917</v>
      </c>
    </row>
    <row r="38" spans="1:19">
      <c r="A38" s="131" t="s">
        <v>6</v>
      </c>
      <c r="B38" s="132"/>
      <c r="C38" s="16">
        <f>SUM(C7:C37)</f>
        <v>10016</v>
      </c>
      <c r="D38" s="16">
        <f t="shared" ref="D38:R38" si="6">SUM(D7:D37)</f>
        <v>9883</v>
      </c>
      <c r="E38" s="16">
        <f t="shared" si="6"/>
        <v>10512</v>
      </c>
      <c r="F38" s="16">
        <f t="shared" si="6"/>
        <v>30411</v>
      </c>
      <c r="G38" s="16">
        <f t="shared" si="6"/>
        <v>9056</v>
      </c>
      <c r="H38" s="16">
        <f t="shared" si="6"/>
        <v>9644</v>
      </c>
      <c r="I38" s="16">
        <f t="shared" si="6"/>
        <v>9518</v>
      </c>
      <c r="J38" s="16">
        <f t="shared" si="6"/>
        <v>28218</v>
      </c>
      <c r="K38" s="16">
        <f t="shared" si="6"/>
        <v>13232</v>
      </c>
      <c r="L38" s="16">
        <f t="shared" si="6"/>
        <v>9707</v>
      </c>
      <c r="M38" s="16">
        <f t="shared" si="6"/>
        <v>8946</v>
      </c>
      <c r="N38" s="16">
        <f t="shared" si="6"/>
        <v>31885</v>
      </c>
      <c r="O38" s="16">
        <f t="shared" si="6"/>
        <v>8591</v>
      </c>
      <c r="P38" s="16">
        <f t="shared" si="6"/>
        <v>8740</v>
      </c>
      <c r="Q38" s="16">
        <f t="shared" si="6"/>
        <v>8674</v>
      </c>
      <c r="R38" s="16">
        <f t="shared" si="6"/>
        <v>26005</v>
      </c>
      <c r="S38" s="46">
        <f>SUM(S7:S37)</f>
        <v>116519</v>
      </c>
    </row>
    <row r="39" spans="1:19" ht="6" customHeight="1">
      <c r="A39" s="122"/>
      <c r="B39" s="123"/>
      <c r="C39" s="123"/>
      <c r="D39" s="123"/>
      <c r="E39" s="123"/>
      <c r="F39" s="123"/>
      <c r="G39" s="123"/>
      <c r="H39" s="123"/>
      <c r="I39" s="123"/>
      <c r="J39" s="123"/>
      <c r="K39" s="123"/>
      <c r="L39" s="123"/>
      <c r="M39" s="123"/>
      <c r="N39" s="123"/>
      <c r="O39" s="123"/>
      <c r="P39" s="123"/>
      <c r="Q39" s="123"/>
      <c r="R39" s="123"/>
      <c r="S39" s="124"/>
    </row>
    <row r="40" spans="1:19">
      <c r="A40" s="35">
        <v>31</v>
      </c>
      <c r="B40" s="31" t="s">
        <v>8</v>
      </c>
      <c r="C40" s="108">
        <v>1035</v>
      </c>
      <c r="D40" s="109">
        <v>907</v>
      </c>
      <c r="E40" s="109">
        <v>1157</v>
      </c>
      <c r="F40" s="28">
        <f t="shared" ref="F40:F59" si="7">SUM(C40:E40)</f>
        <v>3099</v>
      </c>
      <c r="G40" s="9">
        <v>864</v>
      </c>
      <c r="H40" s="9">
        <v>988</v>
      </c>
      <c r="I40" s="9">
        <v>848</v>
      </c>
      <c r="J40" s="28">
        <f>SUM(G40:I40)</f>
        <v>2700</v>
      </c>
      <c r="K40" s="109">
        <v>980</v>
      </c>
      <c r="L40" s="9">
        <v>946</v>
      </c>
      <c r="M40" s="27">
        <v>971</v>
      </c>
      <c r="N40" s="28">
        <f t="shared" ref="N40:N59" si="8">SUM(K40:M40)</f>
        <v>2897</v>
      </c>
      <c r="O40" s="27">
        <v>1054</v>
      </c>
      <c r="P40" s="27">
        <v>1077</v>
      </c>
      <c r="Q40" s="9">
        <v>1010</v>
      </c>
      <c r="R40" s="28">
        <f t="shared" ref="R40:R59" si="9">SUM(O40:Q40)</f>
        <v>3141</v>
      </c>
      <c r="S40" s="89">
        <f t="shared" ref="S40:S59" si="10">SUM(F40+J40+N40+R40)</f>
        <v>11837</v>
      </c>
    </row>
    <row r="41" spans="1:19">
      <c r="A41" s="35">
        <v>32</v>
      </c>
      <c r="B41" s="7" t="s">
        <v>12</v>
      </c>
      <c r="C41" s="109">
        <v>13</v>
      </c>
      <c r="D41" s="109">
        <v>13</v>
      </c>
      <c r="E41" s="108">
        <v>10</v>
      </c>
      <c r="F41" s="28">
        <f t="shared" si="7"/>
        <v>36</v>
      </c>
      <c r="G41" s="84">
        <v>11</v>
      </c>
      <c r="H41" s="44">
        <v>14</v>
      </c>
      <c r="I41" s="37">
        <v>10</v>
      </c>
      <c r="J41" s="28">
        <f>G41+H41+I41</f>
        <v>35</v>
      </c>
      <c r="K41" s="44">
        <v>11</v>
      </c>
      <c r="L41" s="44">
        <v>10</v>
      </c>
      <c r="M41" s="44">
        <v>15</v>
      </c>
      <c r="N41" s="28">
        <f>K41+L41+M41</f>
        <v>36</v>
      </c>
      <c r="O41" s="37">
        <v>11</v>
      </c>
      <c r="P41" s="44">
        <v>16</v>
      </c>
      <c r="Q41" s="37">
        <v>14</v>
      </c>
      <c r="R41" s="28">
        <f>O41+P41+Q41</f>
        <v>41</v>
      </c>
      <c r="S41" s="89">
        <f t="shared" si="10"/>
        <v>148</v>
      </c>
    </row>
    <row r="42" spans="1:19">
      <c r="A42" s="35">
        <v>33</v>
      </c>
      <c r="B42" s="7" t="s">
        <v>31</v>
      </c>
      <c r="C42" s="109">
        <v>156</v>
      </c>
      <c r="D42" s="109">
        <v>149</v>
      </c>
      <c r="E42" s="109">
        <v>160</v>
      </c>
      <c r="F42" s="28">
        <f t="shared" si="7"/>
        <v>465</v>
      </c>
      <c r="G42" s="37">
        <v>125</v>
      </c>
      <c r="H42" s="37">
        <v>143</v>
      </c>
      <c r="I42" s="37">
        <v>98</v>
      </c>
      <c r="J42" s="28">
        <f>G42+H42+I42</f>
        <v>366</v>
      </c>
      <c r="K42" s="44">
        <v>165</v>
      </c>
      <c r="L42" s="44">
        <v>173</v>
      </c>
      <c r="M42" s="37">
        <v>135</v>
      </c>
      <c r="N42" s="28">
        <f>K42+L42+M42</f>
        <v>473</v>
      </c>
      <c r="O42" s="44">
        <v>145</v>
      </c>
      <c r="P42" s="44">
        <v>136</v>
      </c>
      <c r="Q42" s="37">
        <v>121</v>
      </c>
      <c r="R42" s="28">
        <f>O42+P42+Q42</f>
        <v>402</v>
      </c>
      <c r="S42" s="89">
        <f t="shared" si="10"/>
        <v>1706</v>
      </c>
    </row>
    <row r="43" spans="1:19">
      <c r="A43" s="35">
        <v>34</v>
      </c>
      <c r="B43" s="7" t="s">
        <v>30</v>
      </c>
      <c r="C43" s="109">
        <v>148</v>
      </c>
      <c r="D43" s="109">
        <v>142</v>
      </c>
      <c r="E43" s="109">
        <v>165</v>
      </c>
      <c r="F43" s="28">
        <f t="shared" si="7"/>
        <v>455</v>
      </c>
      <c r="G43" s="37">
        <v>134</v>
      </c>
      <c r="H43" s="37">
        <v>143</v>
      </c>
      <c r="I43" s="37">
        <v>103</v>
      </c>
      <c r="J43" s="28">
        <f>G43+H43+I43</f>
        <v>380</v>
      </c>
      <c r="K43" s="44">
        <v>151</v>
      </c>
      <c r="L43" s="44">
        <v>178</v>
      </c>
      <c r="M43" s="37">
        <v>126</v>
      </c>
      <c r="N43" s="28">
        <f>K43+L43+M43</f>
        <v>455</v>
      </c>
      <c r="O43" s="44">
        <v>161</v>
      </c>
      <c r="P43" s="44">
        <v>127</v>
      </c>
      <c r="Q43" s="37">
        <v>137</v>
      </c>
      <c r="R43" s="28">
        <f>O43+P43+Q43</f>
        <v>425</v>
      </c>
      <c r="S43" s="89">
        <f t="shared" si="10"/>
        <v>1715</v>
      </c>
    </row>
    <row r="44" spans="1:19">
      <c r="A44" s="35">
        <v>35</v>
      </c>
      <c r="B44" s="7" t="s">
        <v>11</v>
      </c>
      <c r="C44" s="109">
        <f>SUM(C45:C46)</f>
        <v>16</v>
      </c>
      <c r="D44" s="109">
        <f>SUM(D45:D46)</f>
        <v>9</v>
      </c>
      <c r="E44" s="108">
        <f>SUM(E45:E46)</f>
        <v>11</v>
      </c>
      <c r="F44" s="28">
        <f t="shared" si="7"/>
        <v>36</v>
      </c>
      <c r="G44" s="37">
        <f>SUM(G45:G46)</f>
        <v>13</v>
      </c>
      <c r="H44" s="37">
        <f>SUM(H45:H46)</f>
        <v>17</v>
      </c>
      <c r="I44" s="37">
        <f>SUM(I45:I46)</f>
        <v>3</v>
      </c>
      <c r="J44" s="28">
        <f>G44+H44+I44</f>
        <v>33</v>
      </c>
      <c r="K44" s="37">
        <f>SUM(K45:K46)</f>
        <v>15</v>
      </c>
      <c r="L44" s="44">
        <f>SUM(L45:L46)</f>
        <v>12</v>
      </c>
      <c r="M44" s="44">
        <f>SUM(M45:M46)</f>
        <v>9</v>
      </c>
      <c r="N44" s="28">
        <f>K44+L44+M44</f>
        <v>36</v>
      </c>
      <c r="O44" s="37">
        <f>SUM(O45+O46)</f>
        <v>12</v>
      </c>
      <c r="P44" s="44">
        <f>P45+P46</f>
        <v>9</v>
      </c>
      <c r="Q44" s="37">
        <f>SUM(Q45:Q46)</f>
        <v>9</v>
      </c>
      <c r="R44" s="28">
        <f>O44+P44+Q44</f>
        <v>30</v>
      </c>
      <c r="S44" s="89">
        <f t="shared" si="10"/>
        <v>135</v>
      </c>
    </row>
    <row r="45" spans="1:19">
      <c r="A45" s="35">
        <v>36</v>
      </c>
      <c r="B45" s="7" t="s">
        <v>71</v>
      </c>
      <c r="C45" s="107">
        <v>5</v>
      </c>
      <c r="D45" s="109">
        <v>8</v>
      </c>
      <c r="E45" s="108">
        <v>11</v>
      </c>
      <c r="F45" s="28">
        <f t="shared" si="7"/>
        <v>24</v>
      </c>
      <c r="G45" s="9">
        <v>12</v>
      </c>
      <c r="H45" s="9">
        <v>15</v>
      </c>
      <c r="I45" s="9">
        <v>3</v>
      </c>
      <c r="J45" s="28">
        <f t="shared" ref="J45:J59" si="11">SUM(G45:I45)</f>
        <v>30</v>
      </c>
      <c r="K45" s="38">
        <v>11</v>
      </c>
      <c r="L45" s="44">
        <v>11</v>
      </c>
      <c r="M45" s="44">
        <v>9</v>
      </c>
      <c r="N45" s="28">
        <f t="shared" si="8"/>
        <v>31</v>
      </c>
      <c r="O45" s="37">
        <v>11</v>
      </c>
      <c r="P45" s="37">
        <v>9</v>
      </c>
      <c r="Q45" s="84">
        <v>6</v>
      </c>
      <c r="R45" s="28">
        <f t="shared" si="9"/>
        <v>26</v>
      </c>
      <c r="S45" s="89">
        <f t="shared" si="10"/>
        <v>111</v>
      </c>
    </row>
    <row r="46" spans="1:19">
      <c r="A46" s="35">
        <v>37</v>
      </c>
      <c r="B46" s="7" t="s">
        <v>10</v>
      </c>
      <c r="C46" s="108">
        <v>11</v>
      </c>
      <c r="D46" s="109">
        <v>1</v>
      </c>
      <c r="E46" s="108">
        <v>0</v>
      </c>
      <c r="F46" s="28">
        <f t="shared" si="7"/>
        <v>12</v>
      </c>
      <c r="G46" s="9">
        <v>1</v>
      </c>
      <c r="H46" s="9">
        <v>2</v>
      </c>
      <c r="I46" s="9">
        <v>0</v>
      </c>
      <c r="J46" s="28">
        <f t="shared" si="11"/>
        <v>3</v>
      </c>
      <c r="K46" s="27">
        <v>4</v>
      </c>
      <c r="L46" s="109">
        <v>1</v>
      </c>
      <c r="M46" s="27">
        <v>0</v>
      </c>
      <c r="N46" s="28">
        <f t="shared" si="8"/>
        <v>5</v>
      </c>
      <c r="O46" s="9">
        <v>1</v>
      </c>
      <c r="P46" s="9">
        <v>0</v>
      </c>
      <c r="Q46" s="85">
        <v>3</v>
      </c>
      <c r="R46" s="28">
        <f>SUM(O46:Q46)</f>
        <v>4</v>
      </c>
      <c r="S46" s="89">
        <f t="shared" si="10"/>
        <v>24</v>
      </c>
    </row>
    <row r="47" spans="1:19">
      <c r="A47" s="35">
        <v>38</v>
      </c>
      <c r="B47" s="7" t="s">
        <v>66</v>
      </c>
      <c r="C47" s="109">
        <v>2</v>
      </c>
      <c r="D47" s="109">
        <v>1</v>
      </c>
      <c r="E47" s="108">
        <v>3</v>
      </c>
      <c r="F47" s="28">
        <f>SUM(C47:E47)</f>
        <v>6</v>
      </c>
      <c r="G47" s="27">
        <v>1</v>
      </c>
      <c r="H47" s="27">
        <v>3</v>
      </c>
      <c r="I47" s="27">
        <v>0</v>
      </c>
      <c r="J47" s="28">
        <f>G47+H47+I47</f>
        <v>4</v>
      </c>
      <c r="K47" s="27">
        <v>0</v>
      </c>
      <c r="L47" s="109">
        <v>4</v>
      </c>
      <c r="M47" s="27">
        <v>0</v>
      </c>
      <c r="N47" s="28">
        <f>K47+L47+M47</f>
        <v>4</v>
      </c>
      <c r="O47" s="9">
        <v>2</v>
      </c>
      <c r="P47" s="27">
        <v>2</v>
      </c>
      <c r="Q47" s="85">
        <v>0</v>
      </c>
      <c r="R47" s="28">
        <f>O47+P47+Q47</f>
        <v>4</v>
      </c>
      <c r="S47" s="89">
        <f t="shared" si="10"/>
        <v>18</v>
      </c>
    </row>
    <row r="48" spans="1:19">
      <c r="A48" s="35">
        <v>39</v>
      </c>
      <c r="B48" s="7" t="s">
        <v>72</v>
      </c>
      <c r="C48" s="109">
        <v>151</v>
      </c>
      <c r="D48" s="109">
        <v>135</v>
      </c>
      <c r="E48" s="109">
        <v>148</v>
      </c>
      <c r="F48" s="28">
        <f t="shared" si="7"/>
        <v>434</v>
      </c>
      <c r="G48" s="9">
        <v>147</v>
      </c>
      <c r="H48" s="9">
        <v>158</v>
      </c>
      <c r="I48" s="9">
        <v>137</v>
      </c>
      <c r="J48" s="28">
        <f t="shared" si="11"/>
        <v>442</v>
      </c>
      <c r="K48" s="109">
        <v>157</v>
      </c>
      <c r="L48" s="27">
        <v>142</v>
      </c>
      <c r="M48" s="27">
        <v>147</v>
      </c>
      <c r="N48" s="28">
        <f t="shared" si="8"/>
        <v>446</v>
      </c>
      <c r="O48" s="27">
        <v>131</v>
      </c>
      <c r="P48" s="9">
        <v>153</v>
      </c>
      <c r="Q48" s="9">
        <v>174</v>
      </c>
      <c r="R48" s="28">
        <f t="shared" si="9"/>
        <v>458</v>
      </c>
      <c r="S48" s="89">
        <f t="shared" si="10"/>
        <v>1780</v>
      </c>
    </row>
    <row r="49" spans="1:20">
      <c r="A49" s="35">
        <v>40</v>
      </c>
      <c r="B49" s="7" t="s">
        <v>59</v>
      </c>
      <c r="C49" s="109">
        <v>414</v>
      </c>
      <c r="D49" s="109">
        <v>355</v>
      </c>
      <c r="E49" s="109">
        <v>384</v>
      </c>
      <c r="F49" s="28">
        <f t="shared" si="7"/>
        <v>1153</v>
      </c>
      <c r="G49" s="9">
        <v>342</v>
      </c>
      <c r="H49" s="9">
        <v>359</v>
      </c>
      <c r="I49" s="9">
        <v>333</v>
      </c>
      <c r="J49" s="28">
        <f t="shared" si="11"/>
        <v>1034</v>
      </c>
      <c r="K49" s="109">
        <v>354</v>
      </c>
      <c r="L49" s="27">
        <v>337</v>
      </c>
      <c r="M49" s="27">
        <v>315</v>
      </c>
      <c r="N49" s="28">
        <f t="shared" si="8"/>
        <v>1006</v>
      </c>
      <c r="O49" s="27">
        <v>331</v>
      </c>
      <c r="P49" s="9">
        <v>339</v>
      </c>
      <c r="Q49" s="9">
        <v>345</v>
      </c>
      <c r="R49" s="28">
        <f t="shared" si="9"/>
        <v>1015</v>
      </c>
      <c r="S49" s="89">
        <f t="shared" si="10"/>
        <v>4208</v>
      </c>
    </row>
    <row r="50" spans="1:20">
      <c r="A50" s="35">
        <v>41</v>
      </c>
      <c r="B50" s="7" t="s">
        <v>73</v>
      </c>
      <c r="C50" s="106">
        <v>38</v>
      </c>
      <c r="D50" s="109">
        <v>41</v>
      </c>
      <c r="E50" s="109">
        <v>19</v>
      </c>
      <c r="F50" s="28">
        <f t="shared" si="7"/>
        <v>98</v>
      </c>
      <c r="G50" s="9">
        <v>41</v>
      </c>
      <c r="H50" s="9">
        <v>36</v>
      </c>
      <c r="I50" s="9">
        <v>37</v>
      </c>
      <c r="J50" s="28">
        <f t="shared" si="11"/>
        <v>114</v>
      </c>
      <c r="K50" s="109">
        <v>49</v>
      </c>
      <c r="L50" s="27">
        <v>37</v>
      </c>
      <c r="M50" s="27">
        <v>36</v>
      </c>
      <c r="N50" s="28">
        <f t="shared" si="8"/>
        <v>122</v>
      </c>
      <c r="O50" s="27">
        <v>44</v>
      </c>
      <c r="P50" s="9">
        <v>30</v>
      </c>
      <c r="Q50" s="9">
        <v>33</v>
      </c>
      <c r="R50" s="28">
        <f t="shared" si="9"/>
        <v>107</v>
      </c>
      <c r="S50" s="89">
        <f t="shared" si="10"/>
        <v>441</v>
      </c>
    </row>
    <row r="51" spans="1:20">
      <c r="A51" s="35">
        <v>42</v>
      </c>
      <c r="B51" s="7" t="s">
        <v>65</v>
      </c>
      <c r="C51" s="109">
        <v>159</v>
      </c>
      <c r="D51" s="109">
        <v>174</v>
      </c>
      <c r="E51" s="109">
        <v>163</v>
      </c>
      <c r="F51" s="28">
        <f t="shared" si="7"/>
        <v>496</v>
      </c>
      <c r="G51" s="26">
        <v>135</v>
      </c>
      <c r="H51" s="26">
        <v>141</v>
      </c>
      <c r="I51" s="26">
        <v>117</v>
      </c>
      <c r="J51" s="28">
        <f t="shared" si="11"/>
        <v>393</v>
      </c>
      <c r="K51" s="29">
        <v>235</v>
      </c>
      <c r="L51" s="27">
        <v>135</v>
      </c>
      <c r="M51" s="27">
        <v>121</v>
      </c>
      <c r="N51" s="28">
        <f t="shared" si="8"/>
        <v>491</v>
      </c>
      <c r="O51" s="27">
        <v>127</v>
      </c>
      <c r="P51" s="9">
        <v>128</v>
      </c>
      <c r="Q51" s="9">
        <v>126</v>
      </c>
      <c r="R51" s="28">
        <f t="shared" si="9"/>
        <v>381</v>
      </c>
      <c r="S51" s="89">
        <f t="shared" si="10"/>
        <v>1761</v>
      </c>
    </row>
    <row r="52" spans="1:20">
      <c r="A52" s="35">
        <v>43</v>
      </c>
      <c r="B52" s="7" t="s">
        <v>137</v>
      </c>
      <c r="C52" s="109">
        <v>265</v>
      </c>
      <c r="D52" s="109">
        <v>279</v>
      </c>
      <c r="E52" s="109">
        <v>268</v>
      </c>
      <c r="F52" s="28">
        <f t="shared" si="7"/>
        <v>812</v>
      </c>
      <c r="G52" s="26">
        <v>243</v>
      </c>
      <c r="H52" s="26">
        <v>241</v>
      </c>
      <c r="I52" s="26">
        <v>226</v>
      </c>
      <c r="J52" s="110">
        <f t="shared" si="11"/>
        <v>710</v>
      </c>
      <c r="K52" s="29">
        <v>391</v>
      </c>
      <c r="L52" s="27">
        <v>279</v>
      </c>
      <c r="M52" s="27">
        <v>213</v>
      </c>
      <c r="N52" s="28">
        <f>+K52+L52+M52</f>
        <v>883</v>
      </c>
      <c r="O52" s="27">
        <v>237</v>
      </c>
      <c r="P52" s="9">
        <v>194</v>
      </c>
      <c r="Q52" s="9">
        <v>188</v>
      </c>
      <c r="R52" s="28">
        <f>+Q52+P52+O52</f>
        <v>619</v>
      </c>
      <c r="S52" s="89">
        <f t="shared" si="10"/>
        <v>3024</v>
      </c>
    </row>
    <row r="53" spans="1:20">
      <c r="A53" s="35">
        <v>44</v>
      </c>
      <c r="B53" s="7" t="s">
        <v>138</v>
      </c>
      <c r="C53" s="109">
        <v>433</v>
      </c>
      <c r="D53" s="109">
        <v>480</v>
      </c>
      <c r="E53" s="109">
        <v>466</v>
      </c>
      <c r="F53" s="28">
        <f t="shared" si="7"/>
        <v>1379</v>
      </c>
      <c r="G53" s="26">
        <v>430</v>
      </c>
      <c r="H53" s="26">
        <v>413</v>
      </c>
      <c r="I53" s="26">
        <v>384</v>
      </c>
      <c r="J53" s="110">
        <f t="shared" si="11"/>
        <v>1227</v>
      </c>
      <c r="K53" s="29">
        <v>521</v>
      </c>
      <c r="L53" s="27">
        <v>439</v>
      </c>
      <c r="M53" s="27">
        <v>422</v>
      </c>
      <c r="N53" s="28">
        <f>+M53+L53+K53</f>
        <v>1382</v>
      </c>
      <c r="O53" s="27">
        <v>410</v>
      </c>
      <c r="P53" s="9">
        <v>463</v>
      </c>
      <c r="Q53" s="9">
        <v>444</v>
      </c>
      <c r="R53" s="28">
        <f>+Q53+P53+O53</f>
        <v>1317</v>
      </c>
      <c r="S53" s="89">
        <f t="shared" si="10"/>
        <v>5305</v>
      </c>
    </row>
    <row r="54" spans="1:20">
      <c r="A54" s="35">
        <v>45</v>
      </c>
      <c r="B54" s="7" t="s">
        <v>9</v>
      </c>
      <c r="C54" s="109">
        <v>2894</v>
      </c>
      <c r="D54" s="109">
        <v>2911</v>
      </c>
      <c r="E54" s="109">
        <v>2899</v>
      </c>
      <c r="F54" s="28">
        <f t="shared" si="7"/>
        <v>8704</v>
      </c>
      <c r="G54" s="26">
        <v>2746</v>
      </c>
      <c r="H54" s="26">
        <v>2951</v>
      </c>
      <c r="I54" s="26">
        <v>2799</v>
      </c>
      <c r="J54" s="28">
        <f t="shared" si="11"/>
        <v>8496</v>
      </c>
      <c r="K54" s="29">
        <v>3643</v>
      </c>
      <c r="L54" s="27">
        <v>3158</v>
      </c>
      <c r="M54" s="27">
        <v>2647</v>
      </c>
      <c r="N54" s="28">
        <f t="shared" si="8"/>
        <v>9448</v>
      </c>
      <c r="O54" s="27">
        <v>2588</v>
      </c>
      <c r="P54" s="9">
        <v>2813</v>
      </c>
      <c r="Q54" s="9">
        <v>2634</v>
      </c>
      <c r="R54" s="28">
        <f t="shared" si="9"/>
        <v>8035</v>
      </c>
      <c r="S54" s="89">
        <f t="shared" si="10"/>
        <v>34683</v>
      </c>
    </row>
    <row r="55" spans="1:20">
      <c r="A55" s="35">
        <v>46</v>
      </c>
      <c r="B55" s="7" t="s">
        <v>56</v>
      </c>
      <c r="C55" s="109">
        <v>12852</v>
      </c>
      <c r="D55" s="109">
        <v>14553</v>
      </c>
      <c r="E55" s="109">
        <v>12916</v>
      </c>
      <c r="F55" s="28">
        <f t="shared" si="7"/>
        <v>40321</v>
      </c>
      <c r="G55" s="27">
        <v>10367</v>
      </c>
      <c r="H55" s="27">
        <v>13326</v>
      </c>
      <c r="I55" s="27">
        <v>8231</v>
      </c>
      <c r="J55" s="28">
        <f>G55+H55+I55</f>
        <v>31924</v>
      </c>
      <c r="K55" s="27">
        <v>14459</v>
      </c>
      <c r="L55" s="109">
        <v>10233</v>
      </c>
      <c r="M55" s="27">
        <v>12023</v>
      </c>
      <c r="N55" s="28">
        <f>K55+L55+M55</f>
        <v>36715</v>
      </c>
      <c r="O55" s="27">
        <v>9996</v>
      </c>
      <c r="P55" s="27">
        <v>11584</v>
      </c>
      <c r="Q55" s="27">
        <v>11295</v>
      </c>
      <c r="R55" s="28">
        <f>SUM(O55:Q55)</f>
        <v>32875</v>
      </c>
      <c r="S55" s="89">
        <f t="shared" si="10"/>
        <v>141835</v>
      </c>
    </row>
    <row r="56" spans="1:20">
      <c r="A56" s="35">
        <v>47</v>
      </c>
      <c r="B56" s="7" t="s">
        <v>35</v>
      </c>
      <c r="C56" s="106">
        <v>37</v>
      </c>
      <c r="D56" s="109">
        <v>58</v>
      </c>
      <c r="E56" s="108">
        <v>44</v>
      </c>
      <c r="F56" s="28">
        <f t="shared" si="7"/>
        <v>139</v>
      </c>
      <c r="G56" s="27">
        <v>36</v>
      </c>
      <c r="H56" s="27">
        <v>51</v>
      </c>
      <c r="I56" s="27">
        <v>27</v>
      </c>
      <c r="J56" s="45">
        <f>G56+H56+I56</f>
        <v>114</v>
      </c>
      <c r="K56" s="29">
        <v>57</v>
      </c>
      <c r="L56" s="109">
        <v>55</v>
      </c>
      <c r="M56" s="27">
        <v>39</v>
      </c>
      <c r="N56" s="28">
        <f>K56+L56+M56</f>
        <v>151</v>
      </c>
      <c r="O56" s="9">
        <v>52</v>
      </c>
      <c r="P56" s="27">
        <v>31</v>
      </c>
      <c r="Q56" s="27">
        <v>34</v>
      </c>
      <c r="R56" s="28">
        <f>O56+P56+Q56</f>
        <v>117</v>
      </c>
      <c r="S56" s="89">
        <f t="shared" si="10"/>
        <v>521</v>
      </c>
    </row>
    <row r="57" spans="1:20">
      <c r="A57" s="35">
        <v>48</v>
      </c>
      <c r="B57" s="36" t="s">
        <v>74</v>
      </c>
      <c r="C57" s="109">
        <v>4</v>
      </c>
      <c r="D57" s="109">
        <v>3</v>
      </c>
      <c r="E57" s="108">
        <v>6</v>
      </c>
      <c r="F57" s="28">
        <f t="shared" si="7"/>
        <v>13</v>
      </c>
      <c r="G57" s="27">
        <v>5</v>
      </c>
      <c r="H57" s="27">
        <v>1</v>
      </c>
      <c r="I57" s="27">
        <v>8</v>
      </c>
      <c r="J57" s="45">
        <f>G57+H57+I57</f>
        <v>14</v>
      </c>
      <c r="K57" s="29">
        <v>14</v>
      </c>
      <c r="L57" s="109">
        <v>8</v>
      </c>
      <c r="M57" s="27">
        <v>2</v>
      </c>
      <c r="N57" s="28">
        <f>SUM(K57:M57)</f>
        <v>24</v>
      </c>
      <c r="O57" s="9">
        <v>6</v>
      </c>
      <c r="P57" s="27">
        <v>4</v>
      </c>
      <c r="Q57" s="27">
        <v>4</v>
      </c>
      <c r="R57" s="28">
        <f>SUM(O57:Q57)</f>
        <v>14</v>
      </c>
      <c r="S57" s="89">
        <f t="shared" si="10"/>
        <v>65</v>
      </c>
    </row>
    <row r="58" spans="1:20">
      <c r="A58" s="35">
        <v>49</v>
      </c>
      <c r="B58" s="31" t="s">
        <v>75</v>
      </c>
      <c r="C58" s="109">
        <v>2</v>
      </c>
      <c r="D58" s="109">
        <v>3</v>
      </c>
      <c r="E58" s="108">
        <v>0</v>
      </c>
      <c r="F58" s="28">
        <f t="shared" si="7"/>
        <v>5</v>
      </c>
      <c r="G58" s="27">
        <v>1</v>
      </c>
      <c r="H58" s="27">
        <v>1</v>
      </c>
      <c r="I58" s="27">
        <v>3</v>
      </c>
      <c r="J58" s="28">
        <f t="shared" si="11"/>
        <v>5</v>
      </c>
      <c r="K58" s="27">
        <v>2</v>
      </c>
      <c r="L58" s="109">
        <v>1</v>
      </c>
      <c r="M58" s="27">
        <v>0</v>
      </c>
      <c r="N58" s="28">
        <f t="shared" si="8"/>
        <v>3</v>
      </c>
      <c r="O58" s="26">
        <v>0</v>
      </c>
      <c r="P58" s="27">
        <v>0</v>
      </c>
      <c r="Q58" s="27">
        <v>0</v>
      </c>
      <c r="R58" s="28">
        <f t="shared" si="9"/>
        <v>0</v>
      </c>
      <c r="S58" s="89">
        <f t="shared" si="10"/>
        <v>13</v>
      </c>
    </row>
    <row r="59" spans="1:20" ht="15.75" thickBot="1">
      <c r="A59" s="101">
        <v>50</v>
      </c>
      <c r="B59" s="7" t="s">
        <v>32</v>
      </c>
      <c r="C59" s="112">
        <v>171</v>
      </c>
      <c r="D59" s="111">
        <v>136</v>
      </c>
      <c r="E59" s="111">
        <v>196</v>
      </c>
      <c r="F59" s="28">
        <f t="shared" si="7"/>
        <v>503</v>
      </c>
      <c r="G59" s="9">
        <v>179</v>
      </c>
      <c r="H59" s="9">
        <v>79</v>
      </c>
      <c r="I59" s="9">
        <v>108</v>
      </c>
      <c r="J59" s="28">
        <f t="shared" si="11"/>
        <v>366</v>
      </c>
      <c r="K59" s="29">
        <v>82</v>
      </c>
      <c r="L59" s="27">
        <v>103</v>
      </c>
      <c r="M59" s="27">
        <v>80</v>
      </c>
      <c r="N59" s="28">
        <f t="shared" si="8"/>
        <v>265</v>
      </c>
      <c r="O59" s="9">
        <v>128</v>
      </c>
      <c r="P59" s="9">
        <v>174</v>
      </c>
      <c r="Q59" s="27">
        <v>144</v>
      </c>
      <c r="R59" s="28">
        <f t="shared" si="9"/>
        <v>446</v>
      </c>
      <c r="S59" s="89">
        <f t="shared" si="10"/>
        <v>1580</v>
      </c>
    </row>
    <row r="60" spans="1:20">
      <c r="A60" s="119" t="s">
        <v>140</v>
      </c>
      <c r="B60" s="120"/>
      <c r="C60" s="120"/>
      <c r="D60" s="120"/>
      <c r="E60" s="120"/>
      <c r="F60" s="120"/>
      <c r="G60" s="120"/>
      <c r="H60" s="120"/>
      <c r="I60" s="120"/>
      <c r="J60" s="120"/>
      <c r="K60" s="120"/>
      <c r="L60" s="120"/>
      <c r="M60" s="120"/>
      <c r="N60" s="120"/>
      <c r="O60" s="120"/>
      <c r="P60" s="120"/>
      <c r="Q60" s="120"/>
      <c r="R60" s="120"/>
      <c r="S60" s="120"/>
    </row>
    <row r="61" spans="1:20">
      <c r="A61" s="93"/>
      <c r="B61" s="94"/>
      <c r="C61" s="98"/>
      <c r="D61" s="98"/>
      <c r="E61" s="98"/>
      <c r="F61" s="98"/>
      <c r="G61" s="98"/>
      <c r="H61" s="98"/>
      <c r="I61" s="94"/>
      <c r="J61" s="94"/>
      <c r="K61" s="94"/>
      <c r="L61" s="94"/>
      <c r="M61" s="94"/>
      <c r="N61" s="94"/>
      <c r="O61" s="94"/>
      <c r="P61" s="94"/>
      <c r="Q61" s="94"/>
      <c r="R61" s="94"/>
      <c r="S61" s="94"/>
      <c r="T61" s="3"/>
    </row>
    <row r="62" spans="1:20">
      <c r="A62" s="93"/>
      <c r="B62" s="94"/>
      <c r="C62" s="98"/>
      <c r="D62" s="98"/>
      <c r="E62" s="98"/>
      <c r="F62" s="98"/>
      <c r="G62" s="98"/>
      <c r="H62" s="98"/>
      <c r="I62" s="94"/>
      <c r="J62" s="94"/>
      <c r="K62" s="94"/>
      <c r="L62" s="94"/>
      <c r="M62" s="94"/>
      <c r="N62" s="94"/>
      <c r="O62" s="94"/>
      <c r="P62" s="94"/>
      <c r="Q62" s="94"/>
      <c r="R62" s="94"/>
      <c r="S62" s="94"/>
      <c r="T62" s="3"/>
    </row>
    <row r="63" spans="1:20">
      <c r="A63" s="93"/>
      <c r="B63" s="94"/>
      <c r="C63" s="98"/>
      <c r="D63" s="98"/>
      <c r="E63" s="98"/>
      <c r="F63" s="98"/>
      <c r="G63" s="98"/>
      <c r="H63" s="98"/>
      <c r="I63" s="94"/>
      <c r="J63" s="94"/>
      <c r="K63" s="94"/>
      <c r="L63" s="94"/>
      <c r="M63" s="94"/>
      <c r="N63" s="94"/>
      <c r="O63" s="94"/>
      <c r="P63" s="94"/>
      <c r="Q63" s="94"/>
      <c r="R63" s="94"/>
      <c r="S63" s="94"/>
      <c r="T63" s="3"/>
    </row>
    <row r="64" spans="1:20">
      <c r="A64" s="93"/>
      <c r="B64" s="94"/>
      <c r="C64" s="98"/>
      <c r="D64" s="98"/>
      <c r="E64" s="98"/>
      <c r="F64" s="98"/>
      <c r="G64" s="98"/>
      <c r="H64" s="98"/>
      <c r="I64" s="94"/>
      <c r="J64" s="94"/>
      <c r="K64" s="94"/>
      <c r="L64" s="94"/>
      <c r="M64" s="94"/>
      <c r="N64" s="94"/>
      <c r="O64" s="94"/>
      <c r="P64" s="94"/>
      <c r="Q64" s="94"/>
      <c r="R64" s="94"/>
      <c r="S64" s="94"/>
      <c r="T64" s="3"/>
    </row>
    <row r="65" spans="1:23">
      <c r="A65" s="114"/>
      <c r="B65" s="115"/>
      <c r="C65" s="98"/>
      <c r="D65" s="98"/>
      <c r="E65" s="98"/>
      <c r="F65" s="98"/>
      <c r="G65" s="98"/>
      <c r="H65" s="98"/>
      <c r="I65" s="115"/>
      <c r="J65" s="115"/>
      <c r="K65" s="115"/>
      <c r="L65" s="115"/>
      <c r="M65" s="115"/>
      <c r="N65" s="115"/>
      <c r="O65" s="115"/>
      <c r="P65" s="115"/>
      <c r="Q65" s="115"/>
      <c r="R65" s="115"/>
      <c r="S65" s="115"/>
      <c r="T65" s="3"/>
    </row>
    <row r="66" spans="1:23">
      <c r="A66" s="114"/>
      <c r="B66" s="115"/>
      <c r="C66" s="98"/>
      <c r="D66" s="98"/>
      <c r="E66" s="98"/>
      <c r="F66" s="98"/>
      <c r="G66" s="98"/>
      <c r="H66" s="98"/>
      <c r="I66" s="115"/>
      <c r="J66" s="115"/>
      <c r="K66" s="115"/>
      <c r="L66" s="115"/>
      <c r="M66" s="115"/>
      <c r="N66" s="115"/>
      <c r="O66" s="115"/>
      <c r="P66" s="115"/>
      <c r="Q66" s="115"/>
      <c r="R66" s="115"/>
      <c r="S66" s="115"/>
      <c r="T66" s="3"/>
    </row>
    <row r="67" spans="1:23" ht="17.25" customHeight="1">
      <c r="A67" s="14"/>
      <c r="B67" s="14"/>
      <c r="C67" s="99"/>
      <c r="D67" s="99"/>
      <c r="E67" s="99"/>
      <c r="F67" s="99"/>
      <c r="G67" s="99"/>
      <c r="H67" s="99"/>
      <c r="I67" s="99"/>
      <c r="J67" s="99"/>
      <c r="K67" s="14"/>
      <c r="L67" s="14"/>
      <c r="M67" s="14"/>
      <c r="N67" s="14"/>
      <c r="O67" s="14"/>
      <c r="P67" s="14"/>
      <c r="Q67" s="14"/>
      <c r="R67" s="14"/>
      <c r="S67" s="14"/>
      <c r="T67" s="3"/>
    </row>
    <row r="68" spans="1:23" ht="17.25" customHeight="1">
      <c r="A68" s="14"/>
      <c r="B68" s="14"/>
      <c r="C68" s="187"/>
      <c r="D68" s="187"/>
      <c r="E68" s="187"/>
      <c r="F68" s="187"/>
      <c r="G68" s="99"/>
      <c r="H68" s="99"/>
      <c r="I68" s="99"/>
      <c r="J68" s="99"/>
      <c r="K68" s="14"/>
      <c r="L68" s="14"/>
      <c r="M68" s="14"/>
      <c r="N68" s="14"/>
      <c r="O68" s="150"/>
      <c r="P68" s="150"/>
      <c r="Q68" s="150"/>
      <c r="R68" s="150"/>
      <c r="S68" s="150"/>
      <c r="T68" s="3"/>
    </row>
    <row r="69" spans="1:23" ht="17.25" customHeight="1">
      <c r="A69" s="14"/>
      <c r="B69" s="102"/>
      <c r="C69" s="188"/>
      <c r="D69" s="188"/>
      <c r="E69" s="188"/>
      <c r="F69" s="188"/>
      <c r="G69" s="103"/>
      <c r="H69" s="188"/>
      <c r="I69" s="188"/>
      <c r="J69" s="188"/>
      <c r="K69" s="188"/>
      <c r="L69" s="188"/>
      <c r="M69" s="103"/>
      <c r="N69" s="102"/>
      <c r="O69" s="189"/>
      <c r="P69" s="189"/>
      <c r="Q69" s="189"/>
      <c r="R69" s="189"/>
      <c r="S69" s="189"/>
      <c r="T69" s="3"/>
    </row>
    <row r="70" spans="1:23" ht="17.25" customHeight="1">
      <c r="A70" s="14"/>
      <c r="B70" s="105"/>
      <c r="C70" s="116"/>
      <c r="D70" s="116"/>
      <c r="E70" s="116"/>
      <c r="F70" s="116"/>
      <c r="G70" s="104"/>
      <c r="H70" s="116"/>
      <c r="I70" s="116"/>
      <c r="J70" s="116"/>
      <c r="K70" s="116"/>
      <c r="L70" s="116"/>
      <c r="M70" s="96"/>
      <c r="N70" s="113"/>
      <c r="O70" s="116"/>
      <c r="P70" s="116"/>
      <c r="Q70" s="116"/>
      <c r="R70" s="116"/>
      <c r="S70" s="116"/>
      <c r="T70" s="3"/>
    </row>
    <row r="71" spans="1:23" s="14" customFormat="1" ht="17.25" customHeight="1">
      <c r="C71" s="99"/>
      <c r="D71" s="99"/>
      <c r="F71" s="99"/>
      <c r="G71" s="99"/>
    </row>
    <row r="72" spans="1:23">
      <c r="A72" s="14"/>
      <c r="B72" s="14"/>
      <c r="C72" s="99"/>
      <c r="D72" s="99"/>
      <c r="E72" s="99"/>
      <c r="F72" s="99"/>
      <c r="G72" s="99"/>
      <c r="H72" s="99"/>
      <c r="I72" s="99"/>
      <c r="J72" s="99"/>
      <c r="K72" s="14"/>
      <c r="L72" s="14"/>
      <c r="M72" s="14"/>
      <c r="N72" s="14"/>
      <c r="O72" s="14"/>
      <c r="P72" s="14"/>
      <c r="Q72" s="14"/>
      <c r="R72" s="14"/>
      <c r="S72" s="14"/>
      <c r="T72" s="3"/>
    </row>
    <row r="73" spans="1:23">
      <c r="A73" s="14"/>
      <c r="B73" s="14"/>
      <c r="C73" s="100"/>
      <c r="D73" s="100"/>
      <c r="E73" s="100"/>
      <c r="F73" s="100"/>
      <c r="G73" s="99"/>
      <c r="H73" s="99"/>
      <c r="I73" s="99"/>
      <c r="J73" s="99"/>
      <c r="K73" s="14"/>
      <c r="L73" s="14"/>
      <c r="M73" s="14"/>
      <c r="N73" s="14"/>
      <c r="O73" s="14"/>
      <c r="P73" s="14"/>
      <c r="Q73" s="14"/>
      <c r="R73" s="14"/>
      <c r="S73" s="14"/>
      <c r="T73" s="3"/>
    </row>
    <row r="74" spans="1:23" ht="17.25">
      <c r="A74" s="91"/>
      <c r="B74" s="92"/>
      <c r="C74" s="95"/>
      <c r="D74" s="95"/>
      <c r="E74" s="95"/>
      <c r="F74" s="95"/>
      <c r="G74" s="95"/>
      <c r="H74" s="95"/>
      <c r="L74" s="102"/>
      <c r="M74" s="102"/>
      <c r="N74" s="102"/>
      <c r="O74" s="102"/>
      <c r="P74" s="102"/>
      <c r="R74" s="3"/>
      <c r="S74" s="3"/>
    </row>
    <row r="75" spans="1:23" ht="17.25">
      <c r="A75" s="3"/>
      <c r="B75" s="92"/>
      <c r="C75" s="96"/>
      <c r="D75" s="96"/>
      <c r="E75" s="96"/>
      <c r="F75" s="96"/>
      <c r="G75" s="96"/>
      <c r="H75" s="96"/>
      <c r="J75" s="97"/>
      <c r="K75" s="97"/>
      <c r="L75" s="97"/>
      <c r="M75" s="97"/>
      <c r="N75" s="97"/>
      <c r="O75" s="97"/>
      <c r="R75" s="3"/>
      <c r="S75" s="3"/>
    </row>
    <row r="76" spans="1:23" ht="17.25"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103"/>
      <c r="W76" s="102"/>
    </row>
    <row r="77" spans="1:23" ht="17.25">
      <c r="S77" s="104"/>
      <c r="W77" s="97"/>
    </row>
    <row r="78" spans="1:23">
      <c r="S78" s="99"/>
      <c r="W78" s="14"/>
    </row>
  </sheetData>
  <sortState ref="B39:F56">
    <sortCondition ref="B39:B56"/>
  </sortState>
  <mergeCells count="38">
    <mergeCell ref="Q5:Q6"/>
    <mergeCell ref="O68:S68"/>
    <mergeCell ref="O69:S69"/>
    <mergeCell ref="O70:S70"/>
    <mergeCell ref="H69:L69"/>
    <mergeCell ref="H70:L70"/>
    <mergeCell ref="C4:F4"/>
    <mergeCell ref="C3:S3"/>
    <mergeCell ref="A1:S1"/>
    <mergeCell ref="A2:S2"/>
    <mergeCell ref="A3:A6"/>
    <mergeCell ref="B3:B4"/>
    <mergeCell ref="G4:J4"/>
    <mergeCell ref="K4:N4"/>
    <mergeCell ref="O4:R4"/>
    <mergeCell ref="S4:S6"/>
    <mergeCell ref="B5:B6"/>
    <mergeCell ref="C5:C6"/>
    <mergeCell ref="D5:D6"/>
    <mergeCell ref="P5:P6"/>
    <mergeCell ref="R5:R6"/>
    <mergeCell ref="J5:J6"/>
    <mergeCell ref="C68:F68"/>
    <mergeCell ref="C69:F69"/>
    <mergeCell ref="C70:F70"/>
    <mergeCell ref="L5:L6"/>
    <mergeCell ref="A60:S60"/>
    <mergeCell ref="O5:O6"/>
    <mergeCell ref="A39:S39"/>
    <mergeCell ref="M5:M6"/>
    <mergeCell ref="N5:N6"/>
    <mergeCell ref="E5:E6"/>
    <mergeCell ref="F5:F6"/>
    <mergeCell ref="G5:G6"/>
    <mergeCell ref="H5:H6"/>
    <mergeCell ref="A38:B38"/>
    <mergeCell ref="I5:I6"/>
    <mergeCell ref="K5:K6"/>
  </mergeCells>
  <printOptions horizontalCentered="1" verticalCentered="1"/>
  <pageMargins left="0" right="0" top="0" bottom="0" header="0" footer="0"/>
  <pageSetup scale="5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AB79"/>
  <sheetViews>
    <sheetView showGridLines="0" topLeftCell="A7" workbookViewId="0">
      <selection activeCell="D11" sqref="D11"/>
    </sheetView>
  </sheetViews>
  <sheetFormatPr baseColWidth="10" defaultRowHeight="15"/>
  <cols>
    <col min="1" max="1" width="7.140625" style="1" customWidth="1"/>
    <col min="2" max="2" width="32.140625" style="1" customWidth="1"/>
    <col min="3" max="12" width="9" style="1" customWidth="1"/>
    <col min="13" max="13" width="11.42578125" style="1" customWidth="1"/>
    <col min="14" max="15" width="9" style="1" customWidth="1"/>
    <col min="16" max="16" width="10" style="1" customWidth="1"/>
    <col min="17" max="17" width="9.42578125" style="1" customWidth="1"/>
    <col min="18" max="18" width="9" style="1" customWidth="1"/>
    <col min="19" max="19" width="11.140625" style="1" customWidth="1"/>
    <col min="20" max="20" width="4.85546875" style="1" customWidth="1"/>
    <col min="21" max="27" width="13.7109375" style="1" customWidth="1"/>
    <col min="28" max="16384" width="11.42578125" style="1"/>
  </cols>
  <sheetData>
    <row r="1" spans="1:28" ht="24" customHeight="1">
      <c r="A1" s="138" t="s">
        <v>0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  <c r="P1" s="138"/>
      <c r="Q1" s="138"/>
      <c r="R1" s="138"/>
      <c r="S1" s="138"/>
      <c r="T1" s="13"/>
      <c r="U1" s="13"/>
      <c r="V1" s="13"/>
      <c r="W1" s="13"/>
      <c r="X1" s="13"/>
      <c r="Y1" s="13"/>
      <c r="Z1" s="13"/>
      <c r="AA1" s="13"/>
    </row>
    <row r="2" spans="1:28" ht="18" customHeight="1">
      <c r="A2" s="152" t="s">
        <v>76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</row>
    <row r="3" spans="1:28" ht="21.75" customHeight="1" thickBot="1">
      <c r="A3" s="153" t="s">
        <v>133</v>
      </c>
      <c r="B3" s="153"/>
      <c r="C3" s="153"/>
      <c r="D3" s="153"/>
      <c r="E3" s="153"/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</row>
    <row r="4" spans="1:28" ht="15.75" customHeight="1" thickBot="1">
      <c r="A4" s="140" t="s">
        <v>1</v>
      </c>
      <c r="B4" s="154" t="s">
        <v>2</v>
      </c>
      <c r="C4" s="156" t="s">
        <v>134</v>
      </c>
      <c r="D4" s="156"/>
      <c r="E4" s="156"/>
      <c r="F4" s="156"/>
      <c r="G4" s="156"/>
      <c r="H4" s="156"/>
      <c r="I4" s="156"/>
      <c r="J4" s="156"/>
      <c r="K4" s="156"/>
      <c r="L4" s="156"/>
      <c r="M4" s="156"/>
      <c r="N4" s="156"/>
      <c r="O4" s="156"/>
      <c r="P4" s="156"/>
      <c r="Q4" s="156"/>
      <c r="R4" s="156"/>
      <c r="S4" s="157"/>
    </row>
    <row r="5" spans="1:28" ht="17.25" customHeight="1" thickBot="1">
      <c r="A5" s="141"/>
      <c r="B5" s="155"/>
      <c r="C5" s="158" t="s">
        <v>17</v>
      </c>
      <c r="D5" s="158"/>
      <c r="E5" s="158"/>
      <c r="F5" s="159"/>
      <c r="G5" s="160" t="s">
        <v>18</v>
      </c>
      <c r="H5" s="158"/>
      <c r="I5" s="158"/>
      <c r="J5" s="159"/>
      <c r="K5" s="161" t="s">
        <v>19</v>
      </c>
      <c r="L5" s="162"/>
      <c r="M5" s="162"/>
      <c r="N5" s="163"/>
      <c r="O5" s="161" t="s">
        <v>20</v>
      </c>
      <c r="P5" s="162"/>
      <c r="Q5" s="162"/>
      <c r="R5" s="163"/>
      <c r="S5" s="164" t="s">
        <v>7</v>
      </c>
      <c r="T5" s="4"/>
      <c r="U5" s="4"/>
      <c r="V5" s="4"/>
      <c r="W5" s="4"/>
      <c r="X5" s="4"/>
      <c r="Y5" s="4"/>
      <c r="Z5" s="4"/>
      <c r="AA5" s="4"/>
      <c r="AB5" s="5"/>
    </row>
    <row r="6" spans="1:28" ht="19.5" customHeight="1">
      <c r="A6" s="141"/>
      <c r="B6" s="166" t="s">
        <v>56</v>
      </c>
      <c r="C6" s="169" t="s">
        <v>21</v>
      </c>
      <c r="D6" s="169" t="s">
        <v>22</v>
      </c>
      <c r="E6" s="169" t="s">
        <v>23</v>
      </c>
      <c r="F6" s="173" t="s">
        <v>16</v>
      </c>
      <c r="G6" s="174" t="s">
        <v>13</v>
      </c>
      <c r="H6" s="174" t="s">
        <v>14</v>
      </c>
      <c r="I6" s="174" t="s">
        <v>15</v>
      </c>
      <c r="J6" s="175" t="s">
        <v>16</v>
      </c>
      <c r="K6" s="151" t="s">
        <v>24</v>
      </c>
      <c r="L6" s="151" t="s">
        <v>25</v>
      </c>
      <c r="M6" s="151" t="s">
        <v>26</v>
      </c>
      <c r="N6" s="168" t="s">
        <v>16</v>
      </c>
      <c r="O6" s="151" t="s">
        <v>27</v>
      </c>
      <c r="P6" s="151" t="s">
        <v>28</v>
      </c>
      <c r="Q6" s="151" t="s">
        <v>29</v>
      </c>
      <c r="R6" s="168" t="s">
        <v>16</v>
      </c>
      <c r="S6" s="146"/>
      <c r="T6" s="4"/>
      <c r="U6" s="4"/>
      <c r="V6" s="4"/>
      <c r="W6" s="4"/>
      <c r="X6" s="4"/>
      <c r="Y6" s="4"/>
      <c r="Z6" s="4"/>
      <c r="AA6" s="4"/>
      <c r="AB6" s="5"/>
    </row>
    <row r="7" spans="1:28" ht="20.25" customHeight="1" thickBot="1">
      <c r="A7" s="141"/>
      <c r="B7" s="167"/>
      <c r="C7" s="128"/>
      <c r="D7" s="128"/>
      <c r="E7" s="128"/>
      <c r="F7" s="130"/>
      <c r="G7" s="118"/>
      <c r="H7" s="118"/>
      <c r="I7" s="118"/>
      <c r="J7" s="126"/>
      <c r="K7" s="118"/>
      <c r="L7" s="118"/>
      <c r="M7" s="118"/>
      <c r="N7" s="126"/>
      <c r="O7" s="118"/>
      <c r="P7" s="118"/>
      <c r="Q7" s="118"/>
      <c r="R7" s="126"/>
      <c r="S7" s="165"/>
      <c r="T7" s="4"/>
      <c r="U7" s="4"/>
      <c r="V7" s="4"/>
      <c r="W7" s="4"/>
      <c r="X7" s="4"/>
      <c r="Y7" s="4"/>
      <c r="Z7" s="4"/>
      <c r="AA7" s="4"/>
      <c r="AB7" s="5"/>
    </row>
    <row r="8" spans="1:28" ht="15" customHeight="1">
      <c r="A8" s="34">
        <v>1</v>
      </c>
      <c r="B8" s="10" t="s">
        <v>77</v>
      </c>
      <c r="C8" s="17">
        <v>49</v>
      </c>
      <c r="D8" s="17">
        <v>20</v>
      </c>
      <c r="E8" s="17"/>
      <c r="F8" s="18">
        <f>SUM(C8:E8)</f>
        <v>69</v>
      </c>
      <c r="G8" s="19"/>
      <c r="H8" s="19"/>
      <c r="I8" s="19"/>
      <c r="J8" s="18">
        <f t="shared" ref="J8:J13" si="0">SUM(G8:I8)</f>
        <v>0</v>
      </c>
      <c r="K8" s="19"/>
      <c r="L8" s="17"/>
      <c r="M8" s="20"/>
      <c r="N8" s="18">
        <f>K8+L8+M8</f>
        <v>0</v>
      </c>
      <c r="O8" s="19"/>
      <c r="P8" s="19"/>
      <c r="Q8" s="20"/>
      <c r="R8" s="18">
        <f t="shared" ref="R8:R14" si="1">O8+P8+Q8</f>
        <v>0</v>
      </c>
      <c r="S8" s="51">
        <f>F8+J8+N8+R8</f>
        <v>69</v>
      </c>
      <c r="T8" s="6"/>
      <c r="U8" s="6"/>
      <c r="V8" s="6"/>
      <c r="W8" s="6"/>
      <c r="X8" s="6"/>
      <c r="Y8" s="6"/>
      <c r="Z8" s="6"/>
      <c r="AA8" s="6"/>
      <c r="AB8" s="5"/>
    </row>
    <row r="9" spans="1:28">
      <c r="A9" s="34">
        <v>2</v>
      </c>
      <c r="B9" s="10" t="s">
        <v>78</v>
      </c>
      <c r="C9" s="17">
        <v>474</v>
      </c>
      <c r="D9" s="17">
        <v>442</v>
      </c>
      <c r="E9" s="17"/>
      <c r="F9" s="18">
        <f t="shared" ref="F9:F14" si="2">SUM(C9:E9)</f>
        <v>916</v>
      </c>
      <c r="G9" s="19"/>
      <c r="H9" s="19"/>
      <c r="I9" s="19"/>
      <c r="J9" s="18">
        <f t="shared" si="0"/>
        <v>0</v>
      </c>
      <c r="K9" s="19"/>
      <c r="L9" s="17"/>
      <c r="M9" s="21"/>
      <c r="N9" s="18">
        <f t="shared" ref="N9:N14" si="3">K9+L9+M9</f>
        <v>0</v>
      </c>
      <c r="O9" s="19"/>
      <c r="P9" s="19"/>
      <c r="Q9" s="20"/>
      <c r="R9" s="18">
        <f t="shared" si="1"/>
        <v>0</v>
      </c>
      <c r="S9" s="30">
        <f t="shared" ref="S9:S14" si="4">F9+J9+N9+R9</f>
        <v>916</v>
      </c>
      <c r="T9" s="2"/>
      <c r="U9" s="2"/>
      <c r="V9" s="2"/>
      <c r="W9" s="2"/>
      <c r="X9" s="2"/>
      <c r="Y9" s="2"/>
      <c r="Z9" s="2"/>
      <c r="AA9" s="2"/>
    </row>
    <row r="10" spans="1:28">
      <c r="A10" s="34">
        <v>3</v>
      </c>
      <c r="B10" s="10" t="s">
        <v>79</v>
      </c>
      <c r="C10" s="22">
        <v>1797</v>
      </c>
      <c r="D10" s="17">
        <v>3724</v>
      </c>
      <c r="E10" s="22"/>
      <c r="F10" s="18">
        <f t="shared" si="2"/>
        <v>5521</v>
      </c>
      <c r="G10" s="22"/>
      <c r="H10" s="22"/>
      <c r="I10" s="22"/>
      <c r="J10" s="18">
        <f t="shared" si="0"/>
        <v>0</v>
      </c>
      <c r="K10" s="22"/>
      <c r="L10" s="22"/>
      <c r="M10" s="43"/>
      <c r="N10" s="18">
        <f t="shared" si="3"/>
        <v>0</v>
      </c>
      <c r="O10" s="22"/>
      <c r="P10" s="22"/>
      <c r="Q10" s="43"/>
      <c r="R10" s="18">
        <f t="shared" si="1"/>
        <v>0</v>
      </c>
      <c r="S10" s="30">
        <f t="shared" si="4"/>
        <v>5521</v>
      </c>
      <c r="T10" s="3"/>
      <c r="U10" s="3"/>
      <c r="V10" s="3"/>
      <c r="W10" s="3"/>
      <c r="X10" s="3"/>
      <c r="Y10" s="3"/>
      <c r="Z10" s="3"/>
      <c r="AA10" s="3"/>
    </row>
    <row r="11" spans="1:28" ht="15" customHeight="1">
      <c r="A11" s="34">
        <v>4</v>
      </c>
      <c r="B11" s="10" t="s">
        <v>44</v>
      </c>
      <c r="C11" s="22">
        <v>2517</v>
      </c>
      <c r="D11" s="17">
        <v>1694</v>
      </c>
      <c r="E11" s="22"/>
      <c r="F11" s="18">
        <f t="shared" si="2"/>
        <v>4211</v>
      </c>
      <c r="G11" s="22"/>
      <c r="H11" s="22"/>
      <c r="I11" s="22"/>
      <c r="J11" s="18">
        <f t="shared" si="0"/>
        <v>0</v>
      </c>
      <c r="K11" s="22"/>
      <c r="L11" s="22"/>
      <c r="M11" s="22"/>
      <c r="N11" s="18">
        <f t="shared" si="3"/>
        <v>0</v>
      </c>
      <c r="O11" s="22"/>
      <c r="P11" s="22"/>
      <c r="Q11" s="22"/>
      <c r="R11" s="18">
        <f t="shared" si="1"/>
        <v>0</v>
      </c>
      <c r="S11" s="30">
        <f t="shared" si="4"/>
        <v>4211</v>
      </c>
      <c r="T11" s="3"/>
      <c r="U11" s="3"/>
      <c r="V11" s="3"/>
      <c r="W11" s="3"/>
      <c r="X11" s="3"/>
      <c r="Y11" s="3"/>
      <c r="Z11" s="3"/>
      <c r="AA11" s="3"/>
    </row>
    <row r="12" spans="1:28">
      <c r="A12" s="34">
        <v>5</v>
      </c>
      <c r="B12" s="10" t="s">
        <v>80</v>
      </c>
      <c r="C12" s="17">
        <v>10929</v>
      </c>
      <c r="D12" s="17">
        <v>5432</v>
      </c>
      <c r="E12" s="17"/>
      <c r="F12" s="18">
        <f t="shared" si="2"/>
        <v>16361</v>
      </c>
      <c r="G12" s="22"/>
      <c r="H12" s="22"/>
      <c r="I12" s="22"/>
      <c r="J12" s="18">
        <f t="shared" si="0"/>
        <v>0</v>
      </c>
      <c r="K12" s="22"/>
      <c r="L12" s="22"/>
      <c r="M12" s="43"/>
      <c r="N12" s="18">
        <f t="shared" si="3"/>
        <v>0</v>
      </c>
      <c r="O12" s="22"/>
      <c r="P12" s="22"/>
      <c r="Q12" s="43"/>
      <c r="R12" s="18">
        <f t="shared" si="1"/>
        <v>0</v>
      </c>
      <c r="S12" s="30">
        <f t="shared" si="4"/>
        <v>16361</v>
      </c>
    </row>
    <row r="13" spans="1:28">
      <c r="A13" s="34">
        <v>6</v>
      </c>
      <c r="B13" s="10" t="s">
        <v>81</v>
      </c>
      <c r="C13" s="17">
        <v>764</v>
      </c>
      <c r="D13" s="17">
        <v>403</v>
      </c>
      <c r="E13" s="17"/>
      <c r="F13" s="18">
        <f t="shared" si="2"/>
        <v>1167</v>
      </c>
      <c r="G13" s="22"/>
      <c r="H13" s="22"/>
      <c r="I13" s="22"/>
      <c r="J13" s="18">
        <f t="shared" si="0"/>
        <v>0</v>
      </c>
      <c r="K13" s="22"/>
      <c r="L13" s="22"/>
      <c r="M13" s="43"/>
      <c r="N13" s="18">
        <f t="shared" si="3"/>
        <v>0</v>
      </c>
      <c r="O13" s="22"/>
      <c r="P13" s="22"/>
      <c r="Q13" s="43"/>
      <c r="R13" s="18">
        <f t="shared" si="1"/>
        <v>0</v>
      </c>
      <c r="S13" s="30">
        <f t="shared" si="4"/>
        <v>1167</v>
      </c>
    </row>
    <row r="14" spans="1:28">
      <c r="A14" s="34">
        <v>7</v>
      </c>
      <c r="B14" s="11" t="s">
        <v>82</v>
      </c>
      <c r="C14" s="17">
        <v>1201</v>
      </c>
      <c r="D14" s="17">
        <v>1087</v>
      </c>
      <c r="E14" s="22"/>
      <c r="F14" s="18">
        <f t="shared" si="2"/>
        <v>2288</v>
      </c>
      <c r="G14" s="19"/>
      <c r="H14" s="19"/>
      <c r="I14" s="19"/>
      <c r="J14" s="18">
        <f>SUM(G14:I14)</f>
        <v>0</v>
      </c>
      <c r="K14" s="22"/>
      <c r="L14" s="22"/>
      <c r="M14" s="43"/>
      <c r="N14" s="18">
        <f t="shared" si="3"/>
        <v>0</v>
      </c>
      <c r="O14" s="22"/>
      <c r="P14" s="22"/>
      <c r="Q14" s="43"/>
      <c r="R14" s="18">
        <f t="shared" si="1"/>
        <v>0</v>
      </c>
      <c r="S14" s="30">
        <f t="shared" si="4"/>
        <v>2288</v>
      </c>
    </row>
    <row r="15" spans="1:28" ht="15.75" thickBot="1">
      <c r="A15" s="170" t="s">
        <v>83</v>
      </c>
      <c r="B15" s="171"/>
      <c r="C15" s="52"/>
      <c r="D15" s="52"/>
      <c r="E15" s="52"/>
      <c r="F15" s="52">
        <f t="shared" ref="F15:S15" si="5">SUM(F8:F14)</f>
        <v>30533</v>
      </c>
      <c r="G15" s="52"/>
      <c r="H15" s="52"/>
      <c r="I15" s="52"/>
      <c r="J15" s="53">
        <f>SUM(J8:J14)</f>
        <v>0</v>
      </c>
      <c r="K15" s="52"/>
      <c r="L15" s="52"/>
      <c r="M15" s="52"/>
      <c r="N15" s="53">
        <f t="shared" si="5"/>
        <v>0</v>
      </c>
      <c r="O15" s="52"/>
      <c r="P15" s="52"/>
      <c r="Q15" s="52"/>
      <c r="R15" s="52">
        <f t="shared" si="5"/>
        <v>0</v>
      </c>
      <c r="S15" s="54">
        <f t="shared" si="5"/>
        <v>30533</v>
      </c>
      <c r="T15" s="55"/>
    </row>
    <row r="16" spans="1:28" ht="15" customHeight="1">
      <c r="A16" s="172" t="s">
        <v>1</v>
      </c>
      <c r="B16" s="148" t="s">
        <v>9</v>
      </c>
      <c r="C16" s="169" t="s">
        <v>21</v>
      </c>
      <c r="D16" s="169" t="s">
        <v>22</v>
      </c>
      <c r="E16" s="169" t="s">
        <v>23</v>
      </c>
      <c r="F16" s="173" t="s">
        <v>16</v>
      </c>
      <c r="G16" s="174" t="s">
        <v>13</v>
      </c>
      <c r="H16" s="174" t="s">
        <v>14</v>
      </c>
      <c r="I16" s="174" t="s">
        <v>15</v>
      </c>
      <c r="J16" s="168" t="s">
        <v>16</v>
      </c>
      <c r="K16" s="174" t="s">
        <v>24</v>
      </c>
      <c r="L16" s="174" t="s">
        <v>25</v>
      </c>
      <c r="M16" s="174" t="s">
        <v>26</v>
      </c>
      <c r="N16" s="168" t="s">
        <v>16</v>
      </c>
      <c r="O16" s="174" t="s">
        <v>27</v>
      </c>
      <c r="P16" s="174" t="s">
        <v>28</v>
      </c>
      <c r="Q16" s="174" t="s">
        <v>29</v>
      </c>
      <c r="R16" s="178" t="s">
        <v>16</v>
      </c>
      <c r="S16" s="176" t="s">
        <v>7</v>
      </c>
    </row>
    <row r="17" spans="1:19" ht="15" customHeight="1" thickBot="1">
      <c r="A17" s="141"/>
      <c r="B17" s="149"/>
      <c r="C17" s="128"/>
      <c r="D17" s="128"/>
      <c r="E17" s="128"/>
      <c r="F17" s="130"/>
      <c r="G17" s="118"/>
      <c r="H17" s="118"/>
      <c r="I17" s="118"/>
      <c r="J17" s="126"/>
      <c r="K17" s="118"/>
      <c r="L17" s="118"/>
      <c r="M17" s="118"/>
      <c r="N17" s="126"/>
      <c r="O17" s="118"/>
      <c r="P17" s="118"/>
      <c r="Q17" s="118"/>
      <c r="R17" s="179"/>
      <c r="S17" s="177"/>
    </row>
    <row r="18" spans="1:19" ht="28.5" customHeight="1">
      <c r="A18" s="35">
        <v>1</v>
      </c>
      <c r="B18" s="56" t="s">
        <v>135</v>
      </c>
      <c r="C18" s="57">
        <v>5</v>
      </c>
      <c r="D18" s="57">
        <v>7</v>
      </c>
      <c r="E18" s="57"/>
      <c r="F18" s="58">
        <f>+C18+D18+E18</f>
        <v>12</v>
      </c>
      <c r="G18" s="59"/>
      <c r="H18" s="59"/>
      <c r="I18" s="59"/>
      <c r="J18" s="58">
        <f>+G18+H18+I18</f>
        <v>0</v>
      </c>
      <c r="K18" s="59"/>
      <c r="L18" s="59"/>
      <c r="M18" s="59"/>
      <c r="N18" s="58">
        <f>+K18+L18+M18</f>
        <v>0</v>
      </c>
      <c r="O18" s="59"/>
      <c r="P18" s="57"/>
      <c r="Q18" s="60"/>
      <c r="R18" s="61">
        <f>+O18+P18+Q18</f>
        <v>0</v>
      </c>
      <c r="S18" s="51">
        <f>+F18+J18+N18+R18</f>
        <v>12</v>
      </c>
    </row>
    <row r="19" spans="1:19" ht="30.75" thickBot="1">
      <c r="A19" s="35">
        <v>2</v>
      </c>
      <c r="B19" s="56" t="s">
        <v>84</v>
      </c>
      <c r="C19" s="27">
        <v>18</v>
      </c>
      <c r="D19" s="27">
        <v>65</v>
      </c>
      <c r="E19" s="27"/>
      <c r="F19" s="58">
        <f t="shared" ref="F19:F67" si="6">+C19+D19+E19</f>
        <v>83</v>
      </c>
      <c r="G19" s="37"/>
      <c r="H19" s="37"/>
      <c r="I19" s="37"/>
      <c r="J19" s="58">
        <f t="shared" ref="J19:J67" si="7">+G19+H19+I19</f>
        <v>0</v>
      </c>
      <c r="K19" s="37"/>
      <c r="L19" s="37"/>
      <c r="M19" s="37"/>
      <c r="N19" s="58">
        <f t="shared" ref="N19:N67" si="8">+K19+L19+M19</f>
        <v>0</v>
      </c>
      <c r="O19" s="37"/>
      <c r="P19" s="44"/>
      <c r="Q19" s="62"/>
      <c r="R19" s="28">
        <f t="shared" ref="R19:R67" si="9">+O19+P19+Q19</f>
        <v>0</v>
      </c>
      <c r="S19" s="30">
        <f t="shared" ref="S19:S67" si="10">+R19+N19+J19+F19</f>
        <v>83</v>
      </c>
    </row>
    <row r="20" spans="1:19" ht="30">
      <c r="A20" s="35">
        <v>3</v>
      </c>
      <c r="B20" s="56" t="s">
        <v>85</v>
      </c>
      <c r="C20" s="27">
        <v>2</v>
      </c>
      <c r="D20" s="27">
        <v>2</v>
      </c>
      <c r="E20" s="27"/>
      <c r="F20" s="58">
        <f t="shared" si="6"/>
        <v>4</v>
      </c>
      <c r="G20" s="37"/>
      <c r="H20" s="37"/>
      <c r="I20" s="37"/>
      <c r="J20" s="58">
        <f t="shared" si="7"/>
        <v>0</v>
      </c>
      <c r="K20" s="37"/>
      <c r="L20" s="37"/>
      <c r="M20" s="37"/>
      <c r="N20" s="58">
        <f t="shared" si="8"/>
        <v>0</v>
      </c>
      <c r="O20" s="37"/>
      <c r="P20" s="44"/>
      <c r="Q20" s="62"/>
      <c r="R20" s="58">
        <f t="shared" si="9"/>
        <v>0</v>
      </c>
      <c r="S20" s="51">
        <f t="shared" ref="S20" si="11">+F20+J20+N20+R20</f>
        <v>4</v>
      </c>
    </row>
    <row r="21" spans="1:19" ht="30.75" thickBot="1">
      <c r="A21" s="35">
        <v>4</v>
      </c>
      <c r="B21" s="56" t="s">
        <v>86</v>
      </c>
      <c r="C21" s="27">
        <v>36</v>
      </c>
      <c r="D21" s="27">
        <v>85</v>
      </c>
      <c r="E21" s="26"/>
      <c r="F21" s="58">
        <f t="shared" si="6"/>
        <v>121</v>
      </c>
      <c r="G21" s="9"/>
      <c r="H21" s="9"/>
      <c r="I21" s="9"/>
      <c r="J21" s="58">
        <f t="shared" si="7"/>
        <v>0</v>
      </c>
      <c r="K21" s="38"/>
      <c r="L21" s="39"/>
      <c r="M21" s="39"/>
      <c r="N21" s="58">
        <f t="shared" si="8"/>
        <v>0</v>
      </c>
      <c r="O21" s="37"/>
      <c r="P21" s="37"/>
      <c r="Q21" s="38"/>
      <c r="R21" s="58">
        <f t="shared" si="9"/>
        <v>0</v>
      </c>
      <c r="S21" s="30">
        <f t="shared" si="10"/>
        <v>121</v>
      </c>
    </row>
    <row r="22" spans="1:19" ht="30">
      <c r="A22" s="35">
        <v>5</v>
      </c>
      <c r="B22" s="56" t="s">
        <v>87</v>
      </c>
      <c r="C22" s="27">
        <v>2</v>
      </c>
      <c r="D22" s="27">
        <v>2</v>
      </c>
      <c r="E22" s="26"/>
      <c r="F22" s="58">
        <f t="shared" si="6"/>
        <v>4</v>
      </c>
      <c r="G22" s="9"/>
      <c r="H22" s="9"/>
      <c r="I22" s="9"/>
      <c r="J22" s="58">
        <f t="shared" si="7"/>
        <v>0</v>
      </c>
      <c r="K22" s="38"/>
      <c r="L22" s="39"/>
      <c r="M22" s="39"/>
      <c r="N22" s="58">
        <f t="shared" si="8"/>
        <v>0</v>
      </c>
      <c r="O22" s="37"/>
      <c r="P22" s="37"/>
      <c r="Q22" s="38"/>
      <c r="R22" s="58">
        <f t="shared" si="9"/>
        <v>0</v>
      </c>
      <c r="S22" s="51">
        <f t="shared" ref="S22" si="12">+F22+J22+N22+R22</f>
        <v>4</v>
      </c>
    </row>
    <row r="23" spans="1:19" ht="45.75" thickBot="1">
      <c r="A23" s="35">
        <v>6</v>
      </c>
      <c r="B23" s="56" t="s">
        <v>88</v>
      </c>
      <c r="C23" s="27"/>
      <c r="D23" s="26"/>
      <c r="E23" s="26"/>
      <c r="F23" s="58">
        <f t="shared" si="6"/>
        <v>0</v>
      </c>
      <c r="G23" s="9"/>
      <c r="H23" s="9"/>
      <c r="I23" s="9"/>
      <c r="J23" s="58">
        <f t="shared" si="7"/>
        <v>0</v>
      </c>
      <c r="K23" s="27"/>
      <c r="L23" s="9"/>
      <c r="M23" s="9"/>
      <c r="N23" s="58">
        <f t="shared" si="8"/>
        <v>0</v>
      </c>
      <c r="O23" s="9"/>
      <c r="P23" s="9"/>
      <c r="Q23" s="63"/>
      <c r="R23" s="58">
        <f t="shared" si="9"/>
        <v>0</v>
      </c>
      <c r="S23" s="30">
        <f t="shared" si="10"/>
        <v>0</v>
      </c>
    </row>
    <row r="24" spans="1:19" ht="45">
      <c r="A24" s="35">
        <v>7</v>
      </c>
      <c r="B24" s="56" t="s">
        <v>89</v>
      </c>
      <c r="C24" s="27">
        <v>48</v>
      </c>
      <c r="D24" s="27">
        <v>67</v>
      </c>
      <c r="E24" s="26"/>
      <c r="F24" s="58">
        <f t="shared" si="6"/>
        <v>115</v>
      </c>
      <c r="G24" s="9"/>
      <c r="H24" s="9"/>
      <c r="I24" s="9"/>
      <c r="J24" s="58">
        <f t="shared" si="7"/>
        <v>0</v>
      </c>
      <c r="K24" s="9"/>
      <c r="L24" s="9"/>
      <c r="M24" s="9"/>
      <c r="N24" s="58">
        <f t="shared" si="8"/>
        <v>0</v>
      </c>
      <c r="O24" s="9"/>
      <c r="P24" s="9"/>
      <c r="Q24" s="64"/>
      <c r="R24" s="58">
        <f t="shared" si="9"/>
        <v>0</v>
      </c>
      <c r="S24" s="51">
        <f t="shared" ref="S24" si="13">+F24+J24+N24+R24</f>
        <v>115</v>
      </c>
    </row>
    <row r="25" spans="1:19" ht="30.75" thickBot="1">
      <c r="A25" s="35">
        <v>8</v>
      </c>
      <c r="B25" s="56" t="s">
        <v>90</v>
      </c>
      <c r="C25" s="26">
        <v>26</v>
      </c>
      <c r="D25" s="27">
        <v>19</v>
      </c>
      <c r="E25" s="27"/>
      <c r="F25" s="58">
        <f t="shared" si="6"/>
        <v>45</v>
      </c>
      <c r="G25" s="9"/>
      <c r="H25" s="9"/>
      <c r="I25" s="9"/>
      <c r="J25" s="58">
        <f t="shared" si="7"/>
        <v>0</v>
      </c>
      <c r="K25" s="9"/>
      <c r="L25" s="27"/>
      <c r="M25" s="27"/>
      <c r="N25" s="58">
        <f t="shared" si="8"/>
        <v>0</v>
      </c>
      <c r="O25" s="9"/>
      <c r="P25" s="9"/>
      <c r="Q25" s="64"/>
      <c r="R25" s="58">
        <f t="shared" si="9"/>
        <v>0</v>
      </c>
      <c r="S25" s="30">
        <f t="shared" si="10"/>
        <v>45</v>
      </c>
    </row>
    <row r="26" spans="1:19">
      <c r="A26" s="35">
        <v>9</v>
      </c>
      <c r="B26" s="56" t="s">
        <v>91</v>
      </c>
      <c r="C26" s="27">
        <v>5</v>
      </c>
      <c r="D26" s="27">
        <v>5</v>
      </c>
      <c r="E26" s="27"/>
      <c r="F26" s="58">
        <f t="shared" si="6"/>
        <v>10</v>
      </c>
      <c r="G26" s="9"/>
      <c r="H26" s="9"/>
      <c r="I26" s="9"/>
      <c r="J26" s="58">
        <f t="shared" si="7"/>
        <v>0</v>
      </c>
      <c r="K26" s="9"/>
      <c r="L26" s="9"/>
      <c r="M26" s="27"/>
      <c r="N26" s="58">
        <f t="shared" si="8"/>
        <v>0</v>
      </c>
      <c r="O26" s="9"/>
      <c r="P26" s="9"/>
      <c r="Q26" s="64"/>
      <c r="R26" s="58">
        <f t="shared" si="9"/>
        <v>0</v>
      </c>
      <c r="S26" s="51">
        <f t="shared" ref="S26" si="14">+F26+J26+N26+R26</f>
        <v>10</v>
      </c>
    </row>
    <row r="27" spans="1:19" ht="15.75" thickBot="1">
      <c r="A27" s="35">
        <v>10</v>
      </c>
      <c r="B27" s="65" t="s">
        <v>92</v>
      </c>
      <c r="C27" s="26"/>
      <c r="D27" s="26"/>
      <c r="E27" s="26"/>
      <c r="F27" s="58">
        <f t="shared" si="6"/>
        <v>0</v>
      </c>
      <c r="G27" s="26"/>
      <c r="H27" s="26"/>
      <c r="I27" s="26"/>
      <c r="J27" s="58">
        <f t="shared" si="7"/>
        <v>0</v>
      </c>
      <c r="K27" s="29"/>
      <c r="L27" s="27"/>
      <c r="M27" s="27"/>
      <c r="N27" s="58">
        <f t="shared" si="8"/>
        <v>0</v>
      </c>
      <c r="O27" s="9"/>
      <c r="P27" s="9"/>
      <c r="Q27" s="64"/>
      <c r="R27" s="58">
        <f t="shared" si="9"/>
        <v>0</v>
      </c>
      <c r="S27" s="30">
        <f t="shared" si="10"/>
        <v>0</v>
      </c>
    </row>
    <row r="28" spans="1:19" ht="30">
      <c r="A28" s="35">
        <v>11</v>
      </c>
      <c r="B28" s="65" t="s">
        <v>93</v>
      </c>
      <c r="C28" s="26">
        <v>29</v>
      </c>
      <c r="D28" s="26">
        <v>22</v>
      </c>
      <c r="E28" s="26"/>
      <c r="F28" s="58">
        <f t="shared" si="6"/>
        <v>51</v>
      </c>
      <c r="G28" s="26"/>
      <c r="H28" s="26"/>
      <c r="I28" s="26"/>
      <c r="J28" s="58">
        <f t="shared" si="7"/>
        <v>0</v>
      </c>
      <c r="K28" s="29"/>
      <c r="L28" s="26"/>
      <c r="M28" s="27"/>
      <c r="N28" s="58">
        <f t="shared" si="8"/>
        <v>0</v>
      </c>
      <c r="O28" s="9"/>
      <c r="P28" s="9"/>
      <c r="Q28" s="64"/>
      <c r="R28" s="58">
        <f t="shared" si="9"/>
        <v>0</v>
      </c>
      <c r="S28" s="51">
        <f t="shared" ref="S28" si="15">+F28+J28+N28+R28</f>
        <v>51</v>
      </c>
    </row>
    <row r="29" spans="1:19" ht="30.75" thickBot="1">
      <c r="A29" s="35">
        <v>12</v>
      </c>
      <c r="B29" s="65" t="s">
        <v>94</v>
      </c>
      <c r="C29" s="26"/>
      <c r="D29" s="26"/>
      <c r="E29" s="26"/>
      <c r="F29" s="58"/>
      <c r="G29" s="26"/>
      <c r="H29" s="26"/>
      <c r="I29" s="26"/>
      <c r="J29" s="58"/>
      <c r="K29" s="29"/>
      <c r="L29" s="26"/>
      <c r="M29" s="27"/>
      <c r="N29" s="58">
        <f t="shared" si="8"/>
        <v>0</v>
      </c>
      <c r="O29" s="9"/>
      <c r="P29" s="9"/>
      <c r="Q29" s="64"/>
      <c r="R29" s="58"/>
      <c r="S29" s="30">
        <f t="shared" si="10"/>
        <v>0</v>
      </c>
    </row>
    <row r="30" spans="1:19" ht="30">
      <c r="A30" s="35">
        <v>13</v>
      </c>
      <c r="B30" s="65" t="s">
        <v>95</v>
      </c>
      <c r="C30" s="26">
        <v>2</v>
      </c>
      <c r="D30" s="26"/>
      <c r="E30" s="26"/>
      <c r="F30" s="58">
        <f t="shared" si="6"/>
        <v>2</v>
      </c>
      <c r="G30" s="26"/>
      <c r="H30" s="26"/>
      <c r="I30" s="26"/>
      <c r="J30" s="58">
        <f t="shared" si="7"/>
        <v>0</v>
      </c>
      <c r="K30" s="29"/>
      <c r="L30" s="26"/>
      <c r="M30" s="27"/>
      <c r="N30" s="58">
        <f t="shared" si="8"/>
        <v>0</v>
      </c>
      <c r="O30" s="9"/>
      <c r="P30" s="9"/>
      <c r="Q30" s="64"/>
      <c r="R30" s="58">
        <f t="shared" si="9"/>
        <v>0</v>
      </c>
      <c r="S30" s="51">
        <f t="shared" ref="S30" si="16">+F30+J30+N30+R30</f>
        <v>2</v>
      </c>
    </row>
    <row r="31" spans="1:19" ht="30.75" thickBot="1">
      <c r="A31" s="35">
        <v>14</v>
      </c>
      <c r="B31" s="65" t="s">
        <v>96</v>
      </c>
      <c r="C31" s="26">
        <v>3</v>
      </c>
      <c r="D31" s="26"/>
      <c r="E31" s="26"/>
      <c r="F31" s="58"/>
      <c r="G31" s="26"/>
      <c r="H31" s="26"/>
      <c r="I31" s="26"/>
      <c r="J31" s="58">
        <f>+I31+H31+G31</f>
        <v>0</v>
      </c>
      <c r="K31" s="29"/>
      <c r="L31" s="26"/>
      <c r="M31" s="27"/>
      <c r="N31" s="58">
        <f>+K31+L31+M31</f>
        <v>0</v>
      </c>
      <c r="O31" s="9"/>
      <c r="P31" s="9"/>
      <c r="Q31" s="64"/>
      <c r="R31" s="58">
        <f>+Q31+P31+O31</f>
        <v>0</v>
      </c>
      <c r="S31" s="30">
        <f t="shared" si="10"/>
        <v>0</v>
      </c>
    </row>
    <row r="32" spans="1:19" ht="30">
      <c r="A32" s="35">
        <v>15</v>
      </c>
      <c r="B32" s="65" t="s">
        <v>97</v>
      </c>
      <c r="C32" s="26"/>
      <c r="D32" s="26"/>
      <c r="E32" s="26"/>
      <c r="F32" s="58"/>
      <c r="G32" s="26"/>
      <c r="H32" s="26"/>
      <c r="I32" s="26"/>
      <c r="J32" s="58"/>
      <c r="K32" s="29"/>
      <c r="L32" s="26"/>
      <c r="M32" s="27"/>
      <c r="N32" s="58">
        <f>+K32+L32+M32</f>
        <v>0</v>
      </c>
      <c r="O32" s="9"/>
      <c r="P32" s="9"/>
      <c r="Q32" s="64"/>
      <c r="R32" s="58"/>
      <c r="S32" s="51">
        <f t="shared" ref="S32" si="17">+F32+J32+N32+R32</f>
        <v>0</v>
      </c>
    </row>
    <row r="33" spans="1:19" ht="15.75" thickBot="1">
      <c r="A33" s="35">
        <v>16</v>
      </c>
      <c r="B33" s="65" t="s">
        <v>98</v>
      </c>
      <c r="C33" s="26">
        <v>9</v>
      </c>
      <c r="D33" s="26">
        <v>7</v>
      </c>
      <c r="E33" s="26"/>
      <c r="F33" s="58">
        <f t="shared" si="6"/>
        <v>16</v>
      </c>
      <c r="G33" s="27"/>
      <c r="H33" s="27"/>
      <c r="I33" s="27"/>
      <c r="J33" s="58">
        <f t="shared" si="7"/>
        <v>0</v>
      </c>
      <c r="K33" s="27"/>
      <c r="L33" s="27"/>
      <c r="M33" s="27"/>
      <c r="N33" s="58">
        <f t="shared" si="8"/>
        <v>0</v>
      </c>
      <c r="O33" s="27"/>
      <c r="P33" s="27"/>
      <c r="Q33" s="29"/>
      <c r="R33" s="58">
        <f t="shared" si="9"/>
        <v>0</v>
      </c>
      <c r="S33" s="30">
        <f t="shared" si="10"/>
        <v>16</v>
      </c>
    </row>
    <row r="34" spans="1:19" ht="30">
      <c r="A34" s="35">
        <v>17</v>
      </c>
      <c r="B34" s="65" t="s">
        <v>99</v>
      </c>
      <c r="C34" s="22">
        <v>38</v>
      </c>
      <c r="D34" s="27">
        <v>27</v>
      </c>
      <c r="E34" s="26"/>
      <c r="F34" s="58">
        <f t="shared" si="6"/>
        <v>65</v>
      </c>
      <c r="G34" s="9"/>
      <c r="H34" s="9"/>
      <c r="I34" s="9"/>
      <c r="J34" s="58">
        <f t="shared" si="7"/>
        <v>0</v>
      </c>
      <c r="K34" s="29"/>
      <c r="L34" s="9"/>
      <c r="M34" s="9"/>
      <c r="N34" s="58">
        <f t="shared" si="8"/>
        <v>0</v>
      </c>
      <c r="O34" s="9"/>
      <c r="P34" s="9"/>
      <c r="Q34" s="64"/>
      <c r="R34" s="58">
        <f t="shared" si="9"/>
        <v>0</v>
      </c>
      <c r="S34" s="51">
        <f t="shared" ref="S34" si="18">+F34+J34+N34+R34</f>
        <v>65</v>
      </c>
    </row>
    <row r="35" spans="1:19" ht="30.75" thickBot="1">
      <c r="A35" s="35">
        <v>18</v>
      </c>
      <c r="B35" s="65" t="s">
        <v>100</v>
      </c>
      <c r="C35" s="17">
        <v>34</v>
      </c>
      <c r="D35" s="27">
        <v>23</v>
      </c>
      <c r="E35" s="27"/>
      <c r="F35" s="58">
        <f t="shared" si="6"/>
        <v>57</v>
      </c>
      <c r="G35" s="9"/>
      <c r="H35" s="9"/>
      <c r="I35" s="9"/>
      <c r="J35" s="58">
        <f t="shared" si="7"/>
        <v>0</v>
      </c>
      <c r="K35" s="29"/>
      <c r="L35" s="9"/>
      <c r="M35" s="9"/>
      <c r="N35" s="58">
        <f t="shared" si="8"/>
        <v>0</v>
      </c>
      <c r="O35" s="9"/>
      <c r="P35" s="9"/>
      <c r="Q35" s="64"/>
      <c r="R35" s="58">
        <f t="shared" si="9"/>
        <v>0</v>
      </c>
      <c r="S35" s="30">
        <f t="shared" si="10"/>
        <v>57</v>
      </c>
    </row>
    <row r="36" spans="1:19" ht="30">
      <c r="A36" s="35">
        <v>19</v>
      </c>
      <c r="B36" s="65" t="s">
        <v>101</v>
      </c>
      <c r="C36" s="17">
        <v>71</v>
      </c>
      <c r="D36" s="27">
        <v>66</v>
      </c>
      <c r="E36" s="27"/>
      <c r="F36" s="58">
        <f t="shared" si="6"/>
        <v>137</v>
      </c>
      <c r="G36" s="9"/>
      <c r="H36" s="9"/>
      <c r="I36" s="9"/>
      <c r="J36" s="58">
        <f t="shared" si="7"/>
        <v>0</v>
      </c>
      <c r="K36" s="29"/>
      <c r="L36" s="9"/>
      <c r="M36" s="9"/>
      <c r="N36" s="58">
        <f t="shared" si="8"/>
        <v>0</v>
      </c>
      <c r="O36" s="9"/>
      <c r="P36" s="9"/>
      <c r="Q36" s="64"/>
      <c r="R36" s="58">
        <f t="shared" si="9"/>
        <v>0</v>
      </c>
      <c r="S36" s="51">
        <f t="shared" ref="S36" si="19">+F36+J36+N36+R36</f>
        <v>137</v>
      </c>
    </row>
    <row r="37" spans="1:19" ht="30.75" thickBot="1">
      <c r="A37" s="35">
        <v>20</v>
      </c>
      <c r="B37" s="65" t="s">
        <v>102</v>
      </c>
      <c r="C37" s="27">
        <v>8</v>
      </c>
      <c r="D37" s="26">
        <v>8</v>
      </c>
      <c r="E37" s="26"/>
      <c r="F37" s="58">
        <f t="shared" si="6"/>
        <v>16</v>
      </c>
      <c r="G37" s="9"/>
      <c r="H37" s="9"/>
      <c r="I37" s="9"/>
      <c r="J37" s="58">
        <f t="shared" si="7"/>
        <v>0</v>
      </c>
      <c r="K37" s="26"/>
      <c r="L37" s="26"/>
      <c r="M37" s="26"/>
      <c r="N37" s="58">
        <f t="shared" si="8"/>
        <v>0</v>
      </c>
      <c r="O37" s="26"/>
      <c r="P37" s="9"/>
      <c r="Q37" s="29"/>
      <c r="R37" s="58">
        <f t="shared" si="9"/>
        <v>0</v>
      </c>
      <c r="S37" s="30">
        <f t="shared" si="10"/>
        <v>16</v>
      </c>
    </row>
    <row r="38" spans="1:19">
      <c r="A38" s="35">
        <v>21</v>
      </c>
      <c r="B38" s="65" t="s">
        <v>103</v>
      </c>
      <c r="C38" s="27">
        <v>12</v>
      </c>
      <c r="D38" s="27">
        <v>9</v>
      </c>
      <c r="E38" s="27"/>
      <c r="F38" s="58">
        <f t="shared" si="6"/>
        <v>21</v>
      </c>
      <c r="G38" s="9"/>
      <c r="H38" s="9"/>
      <c r="I38" s="9"/>
      <c r="J38" s="58">
        <f t="shared" si="7"/>
        <v>0</v>
      </c>
      <c r="K38" s="26"/>
      <c r="L38" s="26"/>
      <c r="M38" s="26"/>
      <c r="N38" s="58">
        <f t="shared" si="8"/>
        <v>0</v>
      </c>
      <c r="O38" s="9"/>
      <c r="P38" s="9"/>
      <c r="Q38" s="47"/>
      <c r="R38" s="58">
        <f t="shared" si="9"/>
        <v>0</v>
      </c>
      <c r="S38" s="51">
        <f t="shared" ref="S38" si="20">+F38+J38+N38+R38</f>
        <v>21</v>
      </c>
    </row>
    <row r="39" spans="1:19" ht="15.75" thickBot="1">
      <c r="A39" s="35">
        <v>22</v>
      </c>
      <c r="B39" s="65" t="s">
        <v>104</v>
      </c>
      <c r="C39" s="44">
        <v>31</v>
      </c>
      <c r="D39" s="27">
        <v>28</v>
      </c>
      <c r="E39" s="44"/>
      <c r="F39" s="58">
        <f t="shared" si="6"/>
        <v>59</v>
      </c>
      <c r="G39" s="37"/>
      <c r="H39" s="37"/>
      <c r="I39" s="37"/>
      <c r="J39" s="58">
        <f t="shared" si="7"/>
        <v>0</v>
      </c>
      <c r="K39" s="38"/>
      <c r="L39" s="26"/>
      <c r="M39" s="39"/>
      <c r="N39" s="58">
        <f t="shared" si="8"/>
        <v>0</v>
      </c>
      <c r="O39" s="37"/>
      <c r="P39" s="37"/>
      <c r="Q39" s="38"/>
      <c r="R39" s="58">
        <f t="shared" si="9"/>
        <v>0</v>
      </c>
      <c r="S39" s="30">
        <f t="shared" si="10"/>
        <v>59</v>
      </c>
    </row>
    <row r="40" spans="1:19" ht="30">
      <c r="A40" s="35">
        <v>23</v>
      </c>
      <c r="B40" s="66" t="s">
        <v>105</v>
      </c>
      <c r="C40" s="27">
        <v>4</v>
      </c>
      <c r="D40" s="67">
        <v>7</v>
      </c>
      <c r="E40" s="27"/>
      <c r="F40" s="58">
        <f t="shared" si="6"/>
        <v>11</v>
      </c>
      <c r="G40" s="9"/>
      <c r="H40" s="9"/>
      <c r="I40" s="9"/>
      <c r="J40" s="58">
        <f t="shared" si="7"/>
        <v>0</v>
      </c>
      <c r="K40" s="47"/>
      <c r="L40" s="68"/>
      <c r="M40" s="26"/>
      <c r="N40" s="58">
        <f t="shared" si="8"/>
        <v>0</v>
      </c>
      <c r="O40" s="9"/>
      <c r="P40" s="9"/>
      <c r="Q40" s="47"/>
      <c r="R40" s="58">
        <f t="shared" si="9"/>
        <v>0</v>
      </c>
      <c r="S40" s="51">
        <f t="shared" ref="S40" si="21">+F40+J40+N40+R40</f>
        <v>11</v>
      </c>
    </row>
    <row r="41" spans="1:19" ht="15.75" thickBot="1">
      <c r="A41" s="35">
        <v>24</v>
      </c>
      <c r="B41" s="66" t="s">
        <v>106</v>
      </c>
      <c r="C41" s="27">
        <v>60</v>
      </c>
      <c r="D41" s="69">
        <v>55</v>
      </c>
      <c r="E41" s="69"/>
      <c r="F41" s="58">
        <f t="shared" si="6"/>
        <v>115</v>
      </c>
      <c r="G41" s="9"/>
      <c r="H41" s="70"/>
      <c r="I41" s="70"/>
      <c r="J41" s="58">
        <f t="shared" si="7"/>
        <v>0</v>
      </c>
      <c r="K41" s="71"/>
      <c r="L41" s="72"/>
      <c r="M41" s="72"/>
      <c r="N41" s="58">
        <f t="shared" si="8"/>
        <v>0</v>
      </c>
      <c r="O41" s="70"/>
      <c r="P41" s="70"/>
      <c r="Q41" s="71"/>
      <c r="R41" s="58">
        <f t="shared" si="9"/>
        <v>0</v>
      </c>
      <c r="S41" s="30">
        <f t="shared" si="10"/>
        <v>115</v>
      </c>
    </row>
    <row r="42" spans="1:19">
      <c r="A42" s="35">
        <v>25</v>
      </c>
      <c r="B42" s="66" t="s">
        <v>107</v>
      </c>
      <c r="C42" s="27">
        <v>3</v>
      </c>
      <c r="D42" s="69">
        <v>4</v>
      </c>
      <c r="E42" s="69"/>
      <c r="F42" s="58">
        <f t="shared" si="6"/>
        <v>7</v>
      </c>
      <c r="G42" s="9"/>
      <c r="H42" s="70"/>
      <c r="I42" s="70"/>
      <c r="J42" s="58">
        <f t="shared" si="7"/>
        <v>0</v>
      </c>
      <c r="K42" s="71"/>
      <c r="L42" s="72"/>
      <c r="M42" s="72"/>
      <c r="N42" s="58">
        <f t="shared" si="8"/>
        <v>0</v>
      </c>
      <c r="O42" s="70"/>
      <c r="P42" s="70"/>
      <c r="Q42" s="71"/>
      <c r="R42" s="58">
        <f t="shared" si="9"/>
        <v>0</v>
      </c>
      <c r="S42" s="51">
        <f t="shared" ref="S42" si="22">+F42+J42+N42+R42</f>
        <v>7</v>
      </c>
    </row>
    <row r="43" spans="1:19" ht="15.75" thickBot="1">
      <c r="A43" s="35">
        <v>26</v>
      </c>
      <c r="B43" s="66" t="s">
        <v>108</v>
      </c>
      <c r="C43" s="27">
        <v>10</v>
      </c>
      <c r="D43" s="69">
        <v>16</v>
      </c>
      <c r="E43" s="69"/>
      <c r="F43" s="58">
        <f t="shared" si="6"/>
        <v>26</v>
      </c>
      <c r="G43" s="9"/>
      <c r="H43" s="70"/>
      <c r="I43" s="70"/>
      <c r="J43" s="58">
        <f t="shared" si="7"/>
        <v>0</v>
      </c>
      <c r="K43" s="71"/>
      <c r="L43" s="72"/>
      <c r="M43" s="72"/>
      <c r="N43" s="58">
        <f t="shared" si="8"/>
        <v>0</v>
      </c>
      <c r="O43" s="70"/>
      <c r="P43" s="70"/>
      <c r="Q43" s="71"/>
      <c r="R43" s="58">
        <f t="shared" si="9"/>
        <v>0</v>
      </c>
      <c r="S43" s="30">
        <f t="shared" si="10"/>
        <v>26</v>
      </c>
    </row>
    <row r="44" spans="1:19">
      <c r="A44" s="35">
        <v>27</v>
      </c>
      <c r="B44" s="66" t="s">
        <v>109</v>
      </c>
      <c r="C44" s="27">
        <v>41</v>
      </c>
      <c r="D44" s="69">
        <v>27</v>
      </c>
      <c r="E44" s="69"/>
      <c r="F44" s="58">
        <f t="shared" si="6"/>
        <v>68</v>
      </c>
      <c r="G44" s="9"/>
      <c r="H44" s="70"/>
      <c r="I44" s="70"/>
      <c r="J44" s="58">
        <f t="shared" si="7"/>
        <v>0</v>
      </c>
      <c r="K44" s="71"/>
      <c r="L44" s="72"/>
      <c r="M44" s="72"/>
      <c r="N44" s="58">
        <f t="shared" si="8"/>
        <v>0</v>
      </c>
      <c r="O44" s="70"/>
      <c r="P44" s="70"/>
      <c r="Q44" s="71"/>
      <c r="R44" s="58">
        <f t="shared" si="9"/>
        <v>0</v>
      </c>
      <c r="S44" s="51">
        <f t="shared" ref="S44" si="23">+F44+J44+N44+R44</f>
        <v>68</v>
      </c>
    </row>
    <row r="45" spans="1:19" ht="30.75" thickBot="1">
      <c r="A45" s="35">
        <v>28</v>
      </c>
      <c r="B45" s="66" t="s">
        <v>110</v>
      </c>
      <c r="C45" s="27">
        <v>7</v>
      </c>
      <c r="D45" s="69">
        <v>10</v>
      </c>
      <c r="E45" s="69"/>
      <c r="F45" s="58">
        <f t="shared" si="6"/>
        <v>17</v>
      </c>
      <c r="G45" s="9"/>
      <c r="H45" s="70"/>
      <c r="I45" s="70"/>
      <c r="J45" s="58">
        <f t="shared" si="7"/>
        <v>0</v>
      </c>
      <c r="K45" s="71"/>
      <c r="L45" s="72"/>
      <c r="M45" s="72"/>
      <c r="N45" s="58">
        <f t="shared" si="8"/>
        <v>0</v>
      </c>
      <c r="O45" s="70"/>
      <c r="P45" s="70"/>
      <c r="Q45" s="71"/>
      <c r="R45" s="58">
        <f t="shared" si="9"/>
        <v>0</v>
      </c>
      <c r="S45" s="30">
        <f t="shared" si="10"/>
        <v>17</v>
      </c>
    </row>
    <row r="46" spans="1:19">
      <c r="A46" s="35">
        <v>29</v>
      </c>
      <c r="B46" s="66" t="s">
        <v>111</v>
      </c>
      <c r="C46" s="27">
        <v>129</v>
      </c>
      <c r="D46" s="69">
        <v>98</v>
      </c>
      <c r="E46" s="69"/>
      <c r="F46" s="58">
        <f t="shared" si="6"/>
        <v>227</v>
      </c>
      <c r="G46" s="9"/>
      <c r="H46" s="70"/>
      <c r="I46" s="70"/>
      <c r="J46" s="58">
        <f t="shared" si="7"/>
        <v>0</v>
      </c>
      <c r="K46" s="71"/>
      <c r="L46" s="72"/>
      <c r="M46" s="72"/>
      <c r="N46" s="58">
        <f t="shared" si="8"/>
        <v>0</v>
      </c>
      <c r="O46" s="70"/>
      <c r="P46" s="70"/>
      <c r="Q46" s="71"/>
      <c r="R46" s="58">
        <f t="shared" si="9"/>
        <v>0</v>
      </c>
      <c r="S46" s="51">
        <f t="shared" ref="S46" si="24">+F46+J46+N46+R46</f>
        <v>227</v>
      </c>
    </row>
    <row r="47" spans="1:19" ht="30.75" thickBot="1">
      <c r="A47" s="35">
        <v>30</v>
      </c>
      <c r="B47" s="66" t="s">
        <v>112</v>
      </c>
      <c r="C47" s="27">
        <v>35</v>
      </c>
      <c r="D47" s="69">
        <v>32</v>
      </c>
      <c r="E47" s="69"/>
      <c r="F47" s="58">
        <f t="shared" si="6"/>
        <v>67</v>
      </c>
      <c r="G47" s="9"/>
      <c r="H47" s="70"/>
      <c r="I47" s="70"/>
      <c r="J47" s="58">
        <f t="shared" si="7"/>
        <v>0</v>
      </c>
      <c r="K47" s="71"/>
      <c r="L47" s="72"/>
      <c r="M47" s="72"/>
      <c r="N47" s="58">
        <f t="shared" si="8"/>
        <v>0</v>
      </c>
      <c r="O47" s="70"/>
      <c r="P47" s="70"/>
      <c r="Q47" s="71"/>
      <c r="R47" s="58">
        <f t="shared" si="9"/>
        <v>0</v>
      </c>
      <c r="S47" s="30">
        <f t="shared" si="10"/>
        <v>67</v>
      </c>
    </row>
    <row r="48" spans="1:19" ht="30">
      <c r="A48" s="35">
        <v>31</v>
      </c>
      <c r="B48" s="66" t="s">
        <v>113</v>
      </c>
      <c r="C48" s="27">
        <v>1</v>
      </c>
      <c r="D48" s="69"/>
      <c r="E48" s="69"/>
      <c r="F48" s="58">
        <f t="shared" si="6"/>
        <v>1</v>
      </c>
      <c r="G48" s="9"/>
      <c r="H48" s="70"/>
      <c r="I48" s="70"/>
      <c r="J48" s="58">
        <f t="shared" si="7"/>
        <v>0</v>
      </c>
      <c r="K48" s="71"/>
      <c r="L48" s="72"/>
      <c r="M48" s="72"/>
      <c r="N48" s="58">
        <f t="shared" si="8"/>
        <v>0</v>
      </c>
      <c r="O48" s="70"/>
      <c r="P48" s="70"/>
      <c r="Q48" s="71"/>
      <c r="R48" s="58">
        <f t="shared" si="9"/>
        <v>0</v>
      </c>
      <c r="S48" s="51">
        <f t="shared" ref="S48" si="25">+F48+J48+N48+R48</f>
        <v>1</v>
      </c>
    </row>
    <row r="49" spans="1:19" ht="30.75" thickBot="1">
      <c r="A49" s="35">
        <v>32</v>
      </c>
      <c r="B49" s="66" t="s">
        <v>114</v>
      </c>
      <c r="C49" s="27">
        <v>23</v>
      </c>
      <c r="D49" s="69">
        <v>36</v>
      </c>
      <c r="E49" s="69"/>
      <c r="F49" s="58">
        <f t="shared" si="6"/>
        <v>59</v>
      </c>
      <c r="G49" s="9"/>
      <c r="H49" s="70"/>
      <c r="I49" s="70"/>
      <c r="J49" s="58">
        <f t="shared" si="7"/>
        <v>0</v>
      </c>
      <c r="K49" s="71"/>
      <c r="L49" s="72"/>
      <c r="M49" s="72"/>
      <c r="N49" s="58">
        <f t="shared" si="8"/>
        <v>0</v>
      </c>
      <c r="O49" s="70"/>
      <c r="P49" s="70"/>
      <c r="Q49" s="71"/>
      <c r="R49" s="58">
        <f t="shared" si="9"/>
        <v>0</v>
      </c>
      <c r="S49" s="30">
        <f t="shared" si="10"/>
        <v>59</v>
      </c>
    </row>
    <row r="50" spans="1:19" ht="30">
      <c r="A50" s="35">
        <v>33</v>
      </c>
      <c r="B50" s="66" t="s">
        <v>115</v>
      </c>
      <c r="C50" s="27">
        <v>537</v>
      </c>
      <c r="D50" s="69">
        <v>452</v>
      </c>
      <c r="E50" s="69"/>
      <c r="F50" s="58">
        <f t="shared" si="6"/>
        <v>989</v>
      </c>
      <c r="G50" s="9"/>
      <c r="H50" s="70"/>
      <c r="I50" s="70"/>
      <c r="J50" s="58">
        <f t="shared" si="7"/>
        <v>0</v>
      </c>
      <c r="K50" s="71"/>
      <c r="L50" s="72"/>
      <c r="M50" s="72"/>
      <c r="N50" s="58">
        <f t="shared" si="8"/>
        <v>0</v>
      </c>
      <c r="O50" s="70"/>
      <c r="P50" s="70"/>
      <c r="Q50" s="71"/>
      <c r="R50" s="58">
        <f t="shared" si="9"/>
        <v>0</v>
      </c>
      <c r="S50" s="51">
        <f t="shared" ref="S50" si="26">+F50+J50+N50+R50</f>
        <v>989</v>
      </c>
    </row>
    <row r="51" spans="1:19" ht="15.75" thickBot="1">
      <c r="A51" s="35">
        <v>34</v>
      </c>
      <c r="B51" s="66" t="s">
        <v>116</v>
      </c>
      <c r="C51" s="27">
        <v>5</v>
      </c>
      <c r="D51" s="69">
        <v>7</v>
      </c>
      <c r="E51" s="69"/>
      <c r="F51" s="58">
        <f t="shared" si="6"/>
        <v>12</v>
      </c>
      <c r="G51" s="9"/>
      <c r="H51" s="70"/>
      <c r="I51" s="70"/>
      <c r="J51" s="58">
        <f t="shared" si="7"/>
        <v>0</v>
      </c>
      <c r="K51" s="71"/>
      <c r="L51" s="72"/>
      <c r="M51" s="72"/>
      <c r="N51" s="58">
        <f t="shared" si="8"/>
        <v>0</v>
      </c>
      <c r="O51" s="70"/>
      <c r="P51" s="70"/>
      <c r="Q51" s="71"/>
      <c r="R51" s="58">
        <f t="shared" si="9"/>
        <v>0</v>
      </c>
      <c r="S51" s="30">
        <f t="shared" si="10"/>
        <v>12</v>
      </c>
    </row>
    <row r="52" spans="1:19" ht="30">
      <c r="A52" s="35">
        <v>35</v>
      </c>
      <c r="B52" s="66" t="s">
        <v>117</v>
      </c>
      <c r="C52" s="27">
        <v>1</v>
      </c>
      <c r="D52" s="69">
        <v>3</v>
      </c>
      <c r="E52" s="69"/>
      <c r="F52" s="58">
        <f t="shared" si="6"/>
        <v>4</v>
      </c>
      <c r="G52" s="9"/>
      <c r="H52" s="70"/>
      <c r="I52" s="70"/>
      <c r="J52" s="58">
        <f t="shared" si="7"/>
        <v>0</v>
      </c>
      <c r="K52" s="71"/>
      <c r="L52" s="72"/>
      <c r="M52" s="72"/>
      <c r="N52" s="58">
        <f t="shared" si="8"/>
        <v>0</v>
      </c>
      <c r="O52" s="70"/>
      <c r="P52" s="70"/>
      <c r="Q52" s="71"/>
      <c r="R52" s="58">
        <f t="shared" si="9"/>
        <v>0</v>
      </c>
      <c r="S52" s="51">
        <f t="shared" ref="S52" si="27">+F52+J52+N52+R52</f>
        <v>4</v>
      </c>
    </row>
    <row r="53" spans="1:19" ht="30.75" thickBot="1">
      <c r="A53" s="35">
        <v>36</v>
      </c>
      <c r="B53" s="66" t="s">
        <v>118</v>
      </c>
      <c r="C53" s="27">
        <v>205</v>
      </c>
      <c r="D53" s="69">
        <v>233</v>
      </c>
      <c r="E53" s="69"/>
      <c r="F53" s="58">
        <f t="shared" si="6"/>
        <v>438</v>
      </c>
      <c r="G53" s="9"/>
      <c r="H53" s="70"/>
      <c r="I53" s="70"/>
      <c r="J53" s="58">
        <f t="shared" si="7"/>
        <v>0</v>
      </c>
      <c r="K53" s="71"/>
      <c r="L53" s="72"/>
      <c r="M53" s="72"/>
      <c r="N53" s="58">
        <f t="shared" si="8"/>
        <v>0</v>
      </c>
      <c r="O53" s="70"/>
      <c r="P53" s="70"/>
      <c r="Q53" s="71"/>
      <c r="R53" s="58">
        <f t="shared" si="9"/>
        <v>0</v>
      </c>
      <c r="S53" s="30">
        <f t="shared" si="10"/>
        <v>438</v>
      </c>
    </row>
    <row r="54" spans="1:19" ht="30">
      <c r="A54" s="35">
        <v>37</v>
      </c>
      <c r="B54" s="66" t="s">
        <v>119</v>
      </c>
      <c r="C54" s="27">
        <v>42</v>
      </c>
      <c r="D54" s="69">
        <v>40</v>
      </c>
      <c r="E54" s="69"/>
      <c r="F54" s="58">
        <f t="shared" si="6"/>
        <v>82</v>
      </c>
      <c r="G54" s="9"/>
      <c r="H54" s="70"/>
      <c r="I54" s="70"/>
      <c r="J54" s="58">
        <f t="shared" si="7"/>
        <v>0</v>
      </c>
      <c r="K54" s="71"/>
      <c r="L54" s="72"/>
      <c r="M54" s="72"/>
      <c r="N54" s="58">
        <f t="shared" si="8"/>
        <v>0</v>
      </c>
      <c r="O54" s="70"/>
      <c r="P54" s="70"/>
      <c r="Q54" s="71"/>
      <c r="R54" s="58">
        <f t="shared" si="9"/>
        <v>0</v>
      </c>
      <c r="S54" s="51">
        <f t="shared" ref="S54" si="28">+F54+J54+N54+R54</f>
        <v>82</v>
      </c>
    </row>
    <row r="55" spans="1:19" ht="45.75" thickBot="1">
      <c r="A55" s="35">
        <v>38</v>
      </c>
      <c r="B55" s="66" t="s">
        <v>120</v>
      </c>
      <c r="C55" s="27">
        <v>47</v>
      </c>
      <c r="D55" s="69">
        <v>26</v>
      </c>
      <c r="E55" s="69"/>
      <c r="F55" s="58">
        <f t="shared" si="6"/>
        <v>73</v>
      </c>
      <c r="G55" s="9"/>
      <c r="H55" s="70"/>
      <c r="I55" s="70"/>
      <c r="J55" s="58">
        <f t="shared" si="7"/>
        <v>0</v>
      </c>
      <c r="K55" s="71"/>
      <c r="L55" s="72"/>
      <c r="M55" s="72"/>
      <c r="N55" s="58">
        <f t="shared" si="8"/>
        <v>0</v>
      </c>
      <c r="O55" s="70"/>
      <c r="P55" s="70"/>
      <c r="Q55" s="71"/>
      <c r="R55" s="58">
        <f t="shared" si="9"/>
        <v>0</v>
      </c>
      <c r="S55" s="30">
        <f t="shared" si="10"/>
        <v>73</v>
      </c>
    </row>
    <row r="56" spans="1:19">
      <c r="A56" s="35">
        <v>39</v>
      </c>
      <c r="B56" s="66" t="s">
        <v>121</v>
      </c>
      <c r="C56" s="27">
        <v>5</v>
      </c>
      <c r="D56" s="69">
        <v>7</v>
      </c>
      <c r="E56" s="69"/>
      <c r="F56" s="58">
        <f t="shared" si="6"/>
        <v>12</v>
      </c>
      <c r="G56" s="9"/>
      <c r="H56" s="70"/>
      <c r="I56" s="70"/>
      <c r="J56" s="58">
        <f t="shared" si="7"/>
        <v>0</v>
      </c>
      <c r="K56" s="71"/>
      <c r="L56" s="72"/>
      <c r="M56" s="72"/>
      <c r="N56" s="58">
        <f t="shared" si="8"/>
        <v>0</v>
      </c>
      <c r="O56" s="70"/>
      <c r="P56" s="70"/>
      <c r="Q56" s="71"/>
      <c r="R56" s="58">
        <f t="shared" si="9"/>
        <v>0</v>
      </c>
      <c r="S56" s="51">
        <f t="shared" ref="S56" si="29">+F56+J56+N56+R56</f>
        <v>12</v>
      </c>
    </row>
    <row r="57" spans="1:19" ht="30.75" thickBot="1">
      <c r="A57" s="35">
        <v>40</v>
      </c>
      <c r="B57" s="66" t="s">
        <v>122</v>
      </c>
      <c r="C57" s="27">
        <v>5</v>
      </c>
      <c r="D57" s="69">
        <v>5</v>
      </c>
      <c r="E57" s="69"/>
      <c r="F57" s="58">
        <f t="shared" si="6"/>
        <v>10</v>
      </c>
      <c r="G57" s="9"/>
      <c r="H57" s="70"/>
      <c r="I57" s="70"/>
      <c r="J57" s="58">
        <f t="shared" si="7"/>
        <v>0</v>
      </c>
      <c r="K57" s="71"/>
      <c r="L57" s="72"/>
      <c r="M57" s="72"/>
      <c r="N57" s="58">
        <f t="shared" si="8"/>
        <v>0</v>
      </c>
      <c r="O57" s="70"/>
      <c r="P57" s="70"/>
      <c r="Q57" s="71"/>
      <c r="R57" s="58">
        <f t="shared" si="9"/>
        <v>0</v>
      </c>
      <c r="S57" s="30">
        <f t="shared" si="10"/>
        <v>10</v>
      </c>
    </row>
    <row r="58" spans="1:19" ht="30">
      <c r="A58" s="35">
        <v>41</v>
      </c>
      <c r="B58" s="66" t="s">
        <v>123</v>
      </c>
      <c r="C58" s="27">
        <v>15</v>
      </c>
      <c r="D58" s="69">
        <v>20</v>
      </c>
      <c r="E58" s="69"/>
      <c r="F58" s="58">
        <f t="shared" si="6"/>
        <v>35</v>
      </c>
      <c r="G58" s="9"/>
      <c r="H58" s="70"/>
      <c r="I58" s="70"/>
      <c r="J58" s="58">
        <f t="shared" si="7"/>
        <v>0</v>
      </c>
      <c r="K58" s="71"/>
      <c r="L58" s="72"/>
      <c r="M58" s="72"/>
      <c r="N58" s="58">
        <f t="shared" si="8"/>
        <v>0</v>
      </c>
      <c r="O58" s="70"/>
      <c r="P58" s="70"/>
      <c r="Q58" s="71"/>
      <c r="R58" s="58">
        <f t="shared" si="9"/>
        <v>0</v>
      </c>
      <c r="S58" s="51">
        <f t="shared" ref="S58" si="30">+F58+J58+N58+R58</f>
        <v>35</v>
      </c>
    </row>
    <row r="59" spans="1:19" ht="15.75" thickBot="1">
      <c r="A59" s="35">
        <v>42</v>
      </c>
      <c r="B59" s="66" t="s">
        <v>124</v>
      </c>
      <c r="C59" s="27"/>
      <c r="D59" s="69"/>
      <c r="E59" s="69"/>
      <c r="F59" s="58">
        <f t="shared" si="6"/>
        <v>0</v>
      </c>
      <c r="G59" s="9"/>
      <c r="H59" s="70"/>
      <c r="I59" s="70"/>
      <c r="J59" s="58">
        <f t="shared" si="7"/>
        <v>0</v>
      </c>
      <c r="K59" s="71"/>
      <c r="L59" s="72"/>
      <c r="M59" s="72"/>
      <c r="N59" s="58">
        <f t="shared" si="8"/>
        <v>0</v>
      </c>
      <c r="O59" s="70"/>
      <c r="P59" s="70"/>
      <c r="Q59" s="71"/>
      <c r="R59" s="58">
        <f t="shared" si="9"/>
        <v>0</v>
      </c>
      <c r="S59" s="30">
        <f t="shared" si="10"/>
        <v>0</v>
      </c>
    </row>
    <row r="60" spans="1:19" ht="60">
      <c r="A60" s="35">
        <v>43</v>
      </c>
      <c r="B60" s="66" t="s">
        <v>125</v>
      </c>
      <c r="C60" s="27">
        <v>13</v>
      </c>
      <c r="D60" s="69">
        <v>10</v>
      </c>
      <c r="E60" s="69"/>
      <c r="F60" s="58">
        <f t="shared" si="6"/>
        <v>23</v>
      </c>
      <c r="G60" s="9"/>
      <c r="H60" s="70"/>
      <c r="I60" s="70"/>
      <c r="J60" s="58">
        <f t="shared" si="7"/>
        <v>0</v>
      </c>
      <c r="K60" s="71"/>
      <c r="L60" s="72"/>
      <c r="M60" s="72"/>
      <c r="N60" s="58">
        <f t="shared" si="8"/>
        <v>0</v>
      </c>
      <c r="O60" s="70"/>
      <c r="P60" s="70"/>
      <c r="Q60" s="71"/>
      <c r="R60" s="58">
        <f t="shared" si="9"/>
        <v>0</v>
      </c>
      <c r="S60" s="51">
        <f t="shared" ref="S60" si="31">+F60+J60+N60+R60</f>
        <v>23</v>
      </c>
    </row>
    <row r="61" spans="1:19" ht="60.75" thickBot="1">
      <c r="A61" s="35">
        <v>44</v>
      </c>
      <c r="B61" s="66" t="s">
        <v>126</v>
      </c>
      <c r="C61" s="27">
        <v>36</v>
      </c>
      <c r="D61" s="69">
        <v>26</v>
      </c>
      <c r="E61" s="69"/>
      <c r="F61" s="58">
        <f t="shared" si="6"/>
        <v>62</v>
      </c>
      <c r="G61" s="9"/>
      <c r="H61" s="70"/>
      <c r="I61" s="70"/>
      <c r="J61" s="58">
        <f t="shared" si="7"/>
        <v>0</v>
      </c>
      <c r="K61" s="71"/>
      <c r="L61" s="72"/>
      <c r="M61" s="72"/>
      <c r="N61" s="58">
        <f t="shared" si="8"/>
        <v>0</v>
      </c>
      <c r="O61" s="70"/>
      <c r="P61" s="70"/>
      <c r="Q61" s="71"/>
      <c r="R61" s="58">
        <f t="shared" si="9"/>
        <v>0</v>
      </c>
      <c r="S61" s="30">
        <f t="shared" si="10"/>
        <v>62</v>
      </c>
    </row>
    <row r="62" spans="1:19" ht="30">
      <c r="A62" s="35">
        <v>45</v>
      </c>
      <c r="B62" s="66" t="s">
        <v>127</v>
      </c>
      <c r="C62" s="27">
        <v>96</v>
      </c>
      <c r="D62" s="69">
        <v>110</v>
      </c>
      <c r="E62" s="69"/>
      <c r="F62" s="58">
        <f t="shared" si="6"/>
        <v>206</v>
      </c>
      <c r="G62" s="9"/>
      <c r="H62" s="70"/>
      <c r="I62" s="70"/>
      <c r="J62" s="58">
        <f t="shared" si="7"/>
        <v>0</v>
      </c>
      <c r="K62" s="71"/>
      <c r="L62" s="72"/>
      <c r="M62" s="72"/>
      <c r="N62" s="58">
        <f t="shared" si="8"/>
        <v>0</v>
      </c>
      <c r="O62" s="70"/>
      <c r="P62" s="70"/>
      <c r="Q62" s="71"/>
      <c r="R62" s="58">
        <f t="shared" si="9"/>
        <v>0</v>
      </c>
      <c r="S62" s="51">
        <f t="shared" ref="S62" si="32">+F62+J62+N62+R62</f>
        <v>206</v>
      </c>
    </row>
    <row r="63" spans="1:19" ht="45.75" thickBot="1">
      <c r="A63" s="35">
        <v>46</v>
      </c>
      <c r="B63" s="66" t="s">
        <v>128</v>
      </c>
      <c r="C63" s="27">
        <v>19</v>
      </c>
      <c r="D63" s="69">
        <v>13</v>
      </c>
      <c r="E63" s="69"/>
      <c r="F63" s="58">
        <f t="shared" si="6"/>
        <v>32</v>
      </c>
      <c r="G63" s="9"/>
      <c r="H63" s="70"/>
      <c r="I63" s="70"/>
      <c r="J63" s="58">
        <f t="shared" si="7"/>
        <v>0</v>
      </c>
      <c r="K63" s="71"/>
      <c r="L63" s="72"/>
      <c r="M63" s="72"/>
      <c r="N63" s="58">
        <f t="shared" si="8"/>
        <v>0</v>
      </c>
      <c r="O63" s="70"/>
      <c r="P63" s="70"/>
      <c r="Q63" s="71"/>
      <c r="R63" s="58">
        <f t="shared" si="9"/>
        <v>0</v>
      </c>
      <c r="S63" s="30">
        <f t="shared" si="10"/>
        <v>32</v>
      </c>
    </row>
    <row r="64" spans="1:19" ht="45">
      <c r="A64" s="35">
        <v>47</v>
      </c>
      <c r="B64" s="66" t="s">
        <v>129</v>
      </c>
      <c r="C64" s="27">
        <v>94</v>
      </c>
      <c r="D64" s="69">
        <v>123</v>
      </c>
      <c r="E64" s="69"/>
      <c r="F64" s="58">
        <f t="shared" si="6"/>
        <v>217</v>
      </c>
      <c r="G64" s="9"/>
      <c r="H64" s="70"/>
      <c r="I64" s="70"/>
      <c r="J64" s="58">
        <f t="shared" si="7"/>
        <v>0</v>
      </c>
      <c r="K64" s="71"/>
      <c r="L64" s="72"/>
      <c r="M64" s="72"/>
      <c r="N64" s="58">
        <f t="shared" si="8"/>
        <v>0</v>
      </c>
      <c r="O64" s="70"/>
      <c r="P64" s="70"/>
      <c r="Q64" s="71"/>
      <c r="R64" s="58">
        <f t="shared" si="9"/>
        <v>0</v>
      </c>
      <c r="S64" s="51">
        <f t="shared" ref="S64" si="33">+F64+J64+N64+R64</f>
        <v>217</v>
      </c>
    </row>
    <row r="65" spans="1:19" ht="30.75" thickBot="1">
      <c r="A65" s="35">
        <v>48</v>
      </c>
      <c r="B65" s="66" t="s">
        <v>130</v>
      </c>
      <c r="C65" s="27">
        <v>29</v>
      </c>
      <c r="D65" s="69">
        <v>26</v>
      </c>
      <c r="E65" s="69"/>
      <c r="F65" s="58">
        <f t="shared" si="6"/>
        <v>55</v>
      </c>
      <c r="G65" s="9"/>
      <c r="H65" s="70"/>
      <c r="I65" s="70"/>
      <c r="J65" s="58">
        <f t="shared" si="7"/>
        <v>0</v>
      </c>
      <c r="K65" s="71"/>
      <c r="L65" s="72"/>
      <c r="M65" s="72"/>
      <c r="N65" s="58">
        <f t="shared" si="8"/>
        <v>0</v>
      </c>
      <c r="O65" s="70"/>
      <c r="P65" s="70"/>
      <c r="Q65" s="71"/>
      <c r="R65" s="58">
        <f t="shared" si="9"/>
        <v>0</v>
      </c>
      <c r="S65" s="30">
        <f t="shared" si="10"/>
        <v>55</v>
      </c>
    </row>
    <row r="66" spans="1:19" ht="45">
      <c r="A66" s="35">
        <v>49</v>
      </c>
      <c r="B66" s="66" t="s">
        <v>131</v>
      </c>
      <c r="C66" s="27">
        <v>47</v>
      </c>
      <c r="D66" s="69">
        <v>41</v>
      </c>
      <c r="E66" s="69"/>
      <c r="F66" s="58">
        <f t="shared" si="6"/>
        <v>88</v>
      </c>
      <c r="G66" s="9"/>
      <c r="H66" s="70"/>
      <c r="I66" s="70"/>
      <c r="J66" s="58">
        <f t="shared" si="7"/>
        <v>0</v>
      </c>
      <c r="K66" s="71"/>
      <c r="L66" s="72"/>
      <c r="M66" s="72"/>
      <c r="N66" s="58">
        <f t="shared" si="8"/>
        <v>0</v>
      </c>
      <c r="O66" s="70"/>
      <c r="P66" s="70"/>
      <c r="Q66" s="71"/>
      <c r="R66" s="58">
        <f t="shared" si="9"/>
        <v>0</v>
      </c>
      <c r="S66" s="51">
        <f t="shared" ref="S66" si="34">+F66+J66+N66+R66</f>
        <v>88</v>
      </c>
    </row>
    <row r="67" spans="1:19" ht="30">
      <c r="A67" s="35">
        <v>50</v>
      </c>
      <c r="B67" s="66" t="s">
        <v>132</v>
      </c>
      <c r="C67" s="27">
        <v>113</v>
      </c>
      <c r="D67" s="69">
        <v>126</v>
      </c>
      <c r="E67" s="69"/>
      <c r="F67" s="58">
        <f t="shared" si="6"/>
        <v>239</v>
      </c>
      <c r="G67" s="9"/>
      <c r="H67" s="70"/>
      <c r="I67" s="70"/>
      <c r="J67" s="58">
        <f t="shared" si="7"/>
        <v>0</v>
      </c>
      <c r="K67" s="71"/>
      <c r="L67" s="72"/>
      <c r="M67" s="72"/>
      <c r="N67" s="58">
        <f t="shared" si="8"/>
        <v>0</v>
      </c>
      <c r="O67" s="70"/>
      <c r="P67" s="70"/>
      <c r="Q67" s="71"/>
      <c r="R67" s="58">
        <f t="shared" si="9"/>
        <v>0</v>
      </c>
      <c r="S67" s="30">
        <f t="shared" si="10"/>
        <v>239</v>
      </c>
    </row>
    <row r="68" spans="1:19" ht="15.75" thickBot="1">
      <c r="A68" s="73"/>
      <c r="B68" s="74" t="s">
        <v>83</v>
      </c>
      <c r="C68" s="75"/>
      <c r="D68" s="75"/>
      <c r="E68" s="75"/>
      <c r="F68" s="58">
        <f>SUM(F18:F67)</f>
        <v>3993</v>
      </c>
      <c r="G68" s="75"/>
      <c r="H68" s="76"/>
      <c r="I68" s="75"/>
      <c r="J68" s="75">
        <f>SUM(J18:J67)</f>
        <v>0</v>
      </c>
      <c r="K68" s="75"/>
      <c r="L68" s="75"/>
      <c r="M68" s="75"/>
      <c r="N68" s="76">
        <f>SUM(N18:N67)</f>
        <v>0</v>
      </c>
      <c r="O68" s="76"/>
      <c r="P68" s="76"/>
      <c r="Q68" s="76"/>
      <c r="R68" s="76">
        <f>SUM(R18:R67)</f>
        <v>0</v>
      </c>
      <c r="S68" s="77">
        <f>SUM(S18:S67)</f>
        <v>3993</v>
      </c>
    </row>
    <row r="69" spans="1:19" ht="18.75">
      <c r="B69" s="182"/>
      <c r="C69" s="182"/>
      <c r="D69" s="182"/>
      <c r="E69" s="182"/>
      <c r="F69" s="78"/>
      <c r="G69" s="78"/>
      <c r="H69" s="3"/>
      <c r="I69" s="79"/>
      <c r="J69" s="79"/>
      <c r="K69" s="79"/>
      <c r="L69" s="79"/>
      <c r="M69" s="79"/>
      <c r="S69" s="80"/>
    </row>
    <row r="70" spans="1:19" ht="18.75">
      <c r="B70" s="50"/>
      <c r="C70" s="50"/>
      <c r="D70" s="50"/>
      <c r="E70" s="50"/>
      <c r="F70" s="14"/>
      <c r="G70" s="14"/>
      <c r="H70" s="3"/>
      <c r="I70" s="3"/>
      <c r="J70" s="3"/>
      <c r="K70" s="3"/>
      <c r="L70" s="3"/>
      <c r="M70" s="3"/>
    </row>
    <row r="71" spans="1:19" ht="17.25">
      <c r="F71" s="8"/>
      <c r="G71" s="49"/>
      <c r="H71" s="49"/>
      <c r="I71" s="49"/>
      <c r="J71" s="49"/>
      <c r="K71" s="49"/>
      <c r="L71" s="49"/>
      <c r="M71" s="15"/>
      <c r="N71" s="183"/>
      <c r="O71" s="183"/>
      <c r="P71" s="183"/>
      <c r="Q71" s="183"/>
      <c r="R71" s="183"/>
    </row>
    <row r="72" spans="1:19" ht="17.25">
      <c r="B72" s="184" t="s">
        <v>58</v>
      </c>
      <c r="C72" s="184"/>
      <c r="D72" s="184"/>
      <c r="E72" s="184"/>
      <c r="F72" s="15"/>
      <c r="H72" s="41"/>
      <c r="I72" s="41"/>
      <c r="J72" s="41"/>
      <c r="K72" s="41"/>
      <c r="M72" s="15"/>
      <c r="N72" s="184" t="s">
        <v>68</v>
      </c>
      <c r="O72" s="184"/>
      <c r="P72" s="184"/>
      <c r="Q72" s="184"/>
      <c r="R72" s="184"/>
      <c r="S72" s="42"/>
    </row>
    <row r="73" spans="1:19" ht="17.25">
      <c r="B73" s="185" t="s">
        <v>57</v>
      </c>
      <c r="C73" s="185"/>
      <c r="D73" s="185"/>
      <c r="E73" s="185"/>
      <c r="G73" s="40"/>
      <c r="H73" s="186" t="s">
        <v>61</v>
      </c>
      <c r="I73" s="186"/>
      <c r="J73" s="186"/>
      <c r="K73" s="186"/>
      <c r="L73" s="42"/>
      <c r="M73" s="42"/>
      <c r="N73" s="185" t="s">
        <v>69</v>
      </c>
      <c r="O73" s="185"/>
      <c r="P73" s="185"/>
      <c r="Q73" s="185"/>
      <c r="R73" s="185"/>
      <c r="S73" s="12"/>
    </row>
    <row r="74" spans="1:19" ht="17.25">
      <c r="A74" s="81"/>
      <c r="B74" s="32"/>
      <c r="H74" s="180" t="s">
        <v>62</v>
      </c>
      <c r="I74" s="180"/>
      <c r="J74" s="180"/>
      <c r="K74" s="180"/>
      <c r="L74" s="12"/>
      <c r="M74" s="12"/>
    </row>
    <row r="75" spans="1:19">
      <c r="A75" s="81"/>
      <c r="B75" s="33"/>
    </row>
    <row r="76" spans="1:19">
      <c r="A76" s="81"/>
      <c r="B76" s="33"/>
    </row>
    <row r="77" spans="1:19">
      <c r="E77" s="181"/>
      <c r="F77" s="181"/>
      <c r="O77" s="82"/>
      <c r="P77" s="82"/>
    </row>
    <row r="79" spans="1:19">
      <c r="P79" s="80"/>
      <c r="S79" s="83"/>
    </row>
  </sheetData>
  <mergeCells count="57">
    <mergeCell ref="H74:K74"/>
    <mergeCell ref="E77:F77"/>
    <mergeCell ref="B69:E69"/>
    <mergeCell ref="N71:R71"/>
    <mergeCell ref="B72:E72"/>
    <mergeCell ref="N72:R72"/>
    <mergeCell ref="B73:E73"/>
    <mergeCell ref="H73:K73"/>
    <mergeCell ref="N73:R73"/>
    <mergeCell ref="S16:S17"/>
    <mergeCell ref="H16:H17"/>
    <mergeCell ref="I16:I17"/>
    <mergeCell ref="J16:J17"/>
    <mergeCell ref="K16:K17"/>
    <mergeCell ref="L16:L17"/>
    <mergeCell ref="M16:M17"/>
    <mergeCell ref="N16:N17"/>
    <mergeCell ref="O16:O17"/>
    <mergeCell ref="P16:P17"/>
    <mergeCell ref="Q16:Q17"/>
    <mergeCell ref="R16:R17"/>
    <mergeCell ref="M6:M7"/>
    <mergeCell ref="N6:N7"/>
    <mergeCell ref="O6:O7"/>
    <mergeCell ref="P6:P7"/>
    <mergeCell ref="G6:G7"/>
    <mergeCell ref="E16:E17"/>
    <mergeCell ref="F16:F17"/>
    <mergeCell ref="G16:G17"/>
    <mergeCell ref="K6:K7"/>
    <mergeCell ref="L6:L7"/>
    <mergeCell ref="I6:I7"/>
    <mergeCell ref="J6:J7"/>
    <mergeCell ref="E6:E7"/>
    <mergeCell ref="F6:F7"/>
    <mergeCell ref="H6:H7"/>
    <mergeCell ref="A15:B15"/>
    <mergeCell ref="A16:A17"/>
    <mergeCell ref="B16:B17"/>
    <mergeCell ref="C16:C17"/>
    <mergeCell ref="D16:D17"/>
    <mergeCell ref="Q6:Q7"/>
    <mergeCell ref="A1:S1"/>
    <mergeCell ref="A2:S2"/>
    <mergeCell ref="A3:S3"/>
    <mergeCell ref="A4:A7"/>
    <mergeCell ref="B4:B5"/>
    <mergeCell ref="C4:S4"/>
    <mergeCell ref="C5:F5"/>
    <mergeCell ref="G5:J5"/>
    <mergeCell ref="K5:N5"/>
    <mergeCell ref="O5:R5"/>
    <mergeCell ref="S5:S7"/>
    <mergeCell ref="B6:B7"/>
    <mergeCell ref="R6:R7"/>
    <mergeCell ref="C6:C7"/>
    <mergeCell ref="D6:D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Estadística General</vt:lpstr>
      <vt:lpstr>Datos Abiertos</vt:lpstr>
    </vt:vector>
  </TitlesOfParts>
  <Company>HOSPITAL DOCENTE SEMMA SANTO DOMINGO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Miguelina Carmona</dc:creator>
  <cp:lastModifiedBy>ireyesbrito</cp:lastModifiedBy>
  <cp:lastPrinted>2024-02-22T19:13:55Z</cp:lastPrinted>
  <dcterms:created xsi:type="dcterms:W3CDTF">2019-07-02T16:17:43Z</dcterms:created>
  <dcterms:modified xsi:type="dcterms:W3CDTF">2026-01-15T18:38:22Z</dcterms:modified>
</cp:coreProperties>
</file>