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4"/>
  <c r="E45"/>
  <c r="S14"/>
  <c r="O14"/>
  <c r="K14"/>
  <c r="D45"/>
  <c r="G14"/>
  <c r="T14" s="1"/>
  <c r="G16"/>
  <c r="K16"/>
  <c r="O16"/>
  <c r="S16"/>
  <c r="G25"/>
  <c r="K25"/>
  <c r="O25"/>
  <c r="S25"/>
  <c r="G18"/>
  <c r="T16" l="1"/>
  <c r="T25"/>
  <c r="K28" l="1"/>
  <c r="K53" l="1"/>
  <c r="K54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28"/>
  <c r="G7"/>
  <c r="S10" l="1"/>
  <c r="S56"/>
  <c r="S47"/>
  <c r="S28" l="1"/>
  <c r="O28"/>
  <c r="S54"/>
  <c r="S53"/>
  <c r="O54"/>
  <c r="O53"/>
  <c r="T53" l="1"/>
  <c r="T54"/>
  <c r="T28"/>
  <c r="R67" i="5"/>
  <c r="N67"/>
  <c r="J67"/>
  <c r="F67"/>
  <c r="R66"/>
  <c r="N66"/>
  <c r="J66"/>
  <c r="F66"/>
  <c r="R65"/>
  <c r="N65"/>
  <c r="J65"/>
  <c r="F65"/>
  <c r="R64"/>
  <c r="N64"/>
  <c r="J64"/>
  <c r="F64"/>
  <c r="R63"/>
  <c r="N63"/>
  <c r="J63"/>
  <c r="F63"/>
  <c r="R62"/>
  <c r="N62"/>
  <c r="J62"/>
  <c r="F62"/>
  <c r="R61"/>
  <c r="N61"/>
  <c r="J61"/>
  <c r="F61"/>
  <c r="R60"/>
  <c r="N60"/>
  <c r="J60"/>
  <c r="F60"/>
  <c r="R59"/>
  <c r="N59"/>
  <c r="J59"/>
  <c r="F59"/>
  <c r="R58"/>
  <c r="N58"/>
  <c r="J58"/>
  <c r="F58"/>
  <c r="R57"/>
  <c r="N57"/>
  <c r="J57"/>
  <c r="F57"/>
  <c r="R56"/>
  <c r="N56"/>
  <c r="J56"/>
  <c r="F56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F48"/>
  <c r="R47"/>
  <c r="N47"/>
  <c r="J47"/>
  <c r="F47"/>
  <c r="R46"/>
  <c r="N46"/>
  <c r="J46"/>
  <c r="F46"/>
  <c r="R45"/>
  <c r="N45"/>
  <c r="J45"/>
  <c r="F45"/>
  <c r="R44"/>
  <c r="N44"/>
  <c r="J44"/>
  <c r="F44"/>
  <c r="R43"/>
  <c r="N43"/>
  <c r="J43"/>
  <c r="F43"/>
  <c r="R42"/>
  <c r="N42"/>
  <c r="J42"/>
  <c r="F42"/>
  <c r="R41"/>
  <c r="N41"/>
  <c r="J41"/>
  <c r="F41"/>
  <c r="R40"/>
  <c r="N40"/>
  <c r="J40"/>
  <c r="F40"/>
  <c r="R39"/>
  <c r="N39"/>
  <c r="J39"/>
  <c r="F39"/>
  <c r="R38"/>
  <c r="N38"/>
  <c r="J38"/>
  <c r="F38"/>
  <c r="R37"/>
  <c r="N37"/>
  <c r="J37"/>
  <c r="F37"/>
  <c r="R36"/>
  <c r="N36"/>
  <c r="J36"/>
  <c r="F36"/>
  <c r="R35"/>
  <c r="N35"/>
  <c r="J35"/>
  <c r="F35"/>
  <c r="R34"/>
  <c r="N34"/>
  <c r="J34"/>
  <c r="F34"/>
  <c r="R33"/>
  <c r="N33"/>
  <c r="J33"/>
  <c r="F33"/>
  <c r="N32"/>
  <c r="S32" s="1"/>
  <c r="R31"/>
  <c r="N31"/>
  <c r="J31"/>
  <c r="R30"/>
  <c r="N30"/>
  <c r="J30"/>
  <c r="F30"/>
  <c r="N29"/>
  <c r="S29" s="1"/>
  <c r="R28"/>
  <c r="N28"/>
  <c r="J28"/>
  <c r="F28"/>
  <c r="R27"/>
  <c r="N27"/>
  <c r="J27"/>
  <c r="F27"/>
  <c r="R26"/>
  <c r="N26"/>
  <c r="J26"/>
  <c r="F26"/>
  <c r="R25"/>
  <c r="N25"/>
  <c r="J25"/>
  <c r="F25"/>
  <c r="R24"/>
  <c r="N24"/>
  <c r="J24"/>
  <c r="F24"/>
  <c r="R23"/>
  <c r="N23"/>
  <c r="J23"/>
  <c r="F23"/>
  <c r="R22"/>
  <c r="N22"/>
  <c r="J22"/>
  <c r="F22"/>
  <c r="R21"/>
  <c r="N21"/>
  <c r="J21"/>
  <c r="F21"/>
  <c r="R20"/>
  <c r="N20"/>
  <c r="J20"/>
  <c r="F20"/>
  <c r="R19"/>
  <c r="N19"/>
  <c r="J19"/>
  <c r="F19"/>
  <c r="R18"/>
  <c r="N18"/>
  <c r="J18"/>
  <c r="F18"/>
  <c r="R14"/>
  <c r="N14"/>
  <c r="J14"/>
  <c r="F14"/>
  <c r="R13"/>
  <c r="N13"/>
  <c r="J13"/>
  <c r="F13"/>
  <c r="R12"/>
  <c r="N12"/>
  <c r="J12"/>
  <c r="F12"/>
  <c r="R11"/>
  <c r="N11"/>
  <c r="J11"/>
  <c r="F11"/>
  <c r="R10"/>
  <c r="N10"/>
  <c r="J10"/>
  <c r="F10"/>
  <c r="R9"/>
  <c r="N9"/>
  <c r="J9"/>
  <c r="F9"/>
  <c r="R8"/>
  <c r="N8"/>
  <c r="J8"/>
  <c r="F8"/>
  <c r="N15" l="1"/>
  <c r="J15"/>
  <c r="S59"/>
  <c r="S67"/>
  <c r="S63"/>
  <c r="S55"/>
  <c r="S51"/>
  <c r="S47"/>
  <c r="S43"/>
  <c r="S39"/>
  <c r="S35"/>
  <c r="F68"/>
  <c r="F15"/>
  <c r="S36"/>
  <c r="S37"/>
  <c r="S38"/>
  <c r="S40"/>
  <c r="S41"/>
  <c r="S44"/>
  <c r="S45"/>
  <c r="S46"/>
  <c r="S48"/>
  <c r="S49"/>
  <c r="S50"/>
  <c r="S52"/>
  <c r="S53"/>
  <c r="S54"/>
  <c r="S56"/>
  <c r="S57"/>
  <c r="S58"/>
  <c r="S60"/>
  <c r="S61"/>
  <c r="S62"/>
  <c r="S64"/>
  <c r="S65"/>
  <c r="S66"/>
  <c r="R68"/>
  <c r="N68"/>
  <c r="S30"/>
  <c r="S33"/>
  <c r="S34"/>
  <c r="S42"/>
  <c r="J68"/>
  <c r="S20"/>
  <c r="S22"/>
  <c r="S24"/>
  <c r="S26"/>
  <c r="S28"/>
  <c r="S31"/>
  <c r="S21"/>
  <c r="S23"/>
  <c r="S25"/>
  <c r="S27"/>
  <c r="R15"/>
  <c r="S9"/>
  <c r="S11"/>
  <c r="S14"/>
  <c r="S10"/>
  <c r="S12"/>
  <c r="S13"/>
  <c r="S8"/>
  <c r="S18"/>
  <c r="S19"/>
  <c r="S15" l="1"/>
  <c r="S68"/>
  <c r="K15" i="4" l="1"/>
  <c r="K56" l="1"/>
  <c r="S42"/>
  <c r="O42"/>
  <c r="S48"/>
  <c r="O48"/>
  <c r="K42"/>
  <c r="K48"/>
  <c r="T42" l="1"/>
  <c r="T48"/>
  <c r="G8" l="1"/>
  <c r="G9"/>
  <c r="G10"/>
  <c r="G11"/>
  <c r="G12"/>
  <c r="G13"/>
  <c r="G15"/>
  <c r="G17"/>
  <c r="G19"/>
  <c r="G20"/>
  <c r="G21"/>
  <c r="G22"/>
  <c r="G23"/>
  <c r="G24"/>
  <c r="G26"/>
  <c r="G27"/>
  <c r="G29"/>
  <c r="G30"/>
  <c r="G31"/>
  <c r="G32"/>
  <c r="G33"/>
  <c r="G34"/>
  <c r="G35"/>
  <c r="G36"/>
  <c r="G37"/>
  <c r="G38"/>
  <c r="H39"/>
  <c r="E39"/>
  <c r="F39"/>
  <c r="I39"/>
  <c r="J39"/>
  <c r="L39"/>
  <c r="M39"/>
  <c r="N39"/>
  <c r="P39"/>
  <c r="Q39"/>
  <c r="R39"/>
  <c r="D39"/>
  <c r="S58"/>
  <c r="O58"/>
  <c r="O37"/>
  <c r="O36"/>
  <c r="K35"/>
  <c r="S36"/>
  <c r="S35"/>
  <c r="S34"/>
  <c r="O34"/>
  <c r="O35"/>
  <c r="K13"/>
  <c r="K12"/>
  <c r="K11"/>
  <c r="K10"/>
  <c r="K9"/>
  <c r="K8"/>
  <c r="K36"/>
  <c r="K34"/>
  <c r="K43"/>
  <c r="O43"/>
  <c r="S43"/>
  <c r="S44"/>
  <c r="S45"/>
  <c r="O45"/>
  <c r="K45"/>
  <c r="O44"/>
  <c r="K44"/>
  <c r="O56"/>
  <c r="K58"/>
  <c r="S57"/>
  <c r="O57"/>
  <c r="K57"/>
  <c r="T56" l="1"/>
  <c r="T57"/>
  <c r="T58"/>
  <c r="T45"/>
  <c r="T43"/>
  <c r="T44"/>
  <c r="T35"/>
  <c r="T36"/>
  <c r="T34"/>
  <c r="G39"/>
  <c r="K7"/>
  <c r="S60"/>
  <c r="O60"/>
  <c r="K60"/>
  <c r="S59"/>
  <c r="O59"/>
  <c r="K59"/>
  <c r="S55"/>
  <c r="O55"/>
  <c r="K55"/>
  <c r="S52"/>
  <c r="O52"/>
  <c r="K52"/>
  <c r="S51"/>
  <c r="O51"/>
  <c r="K51"/>
  <c r="S50"/>
  <c r="O50"/>
  <c r="K50"/>
  <c r="S49"/>
  <c r="O49"/>
  <c r="K49"/>
  <c r="O47"/>
  <c r="K47"/>
  <c r="S46"/>
  <c r="O46"/>
  <c r="K46"/>
  <c r="S41"/>
  <c r="O41"/>
  <c r="K41"/>
  <c r="S38"/>
  <c r="O38"/>
  <c r="K38"/>
  <c r="S37"/>
  <c r="K37"/>
  <c r="S33"/>
  <c r="O33"/>
  <c r="K33"/>
  <c r="S32"/>
  <c r="O32"/>
  <c r="K32"/>
  <c r="S31"/>
  <c r="O31"/>
  <c r="K31"/>
  <c r="S30"/>
  <c r="O30"/>
  <c r="K30"/>
  <c r="S29"/>
  <c r="O29"/>
  <c r="K29"/>
  <c r="S27"/>
  <c r="O27"/>
  <c r="K27"/>
  <c r="S26"/>
  <c r="O26"/>
  <c r="K26"/>
  <c r="S24"/>
  <c r="O24"/>
  <c r="K24"/>
  <c r="S23"/>
  <c r="O23"/>
  <c r="K23"/>
  <c r="S22"/>
  <c r="O22"/>
  <c r="K22"/>
  <c r="S21"/>
  <c r="O21"/>
  <c r="K21"/>
  <c r="S20"/>
  <c r="O20"/>
  <c r="K20"/>
  <c r="S19"/>
  <c r="O19"/>
  <c r="K19"/>
  <c r="S18"/>
  <c r="O18"/>
  <c r="K18"/>
  <c r="S17"/>
  <c r="O17"/>
  <c r="K17"/>
  <c r="S15"/>
  <c r="O15"/>
  <c r="S13"/>
  <c r="O13"/>
  <c r="S12"/>
  <c r="O12"/>
  <c r="S11"/>
  <c r="O11"/>
  <c r="O10"/>
  <c r="T10" s="1"/>
  <c r="S9"/>
  <c r="O9"/>
  <c r="S8"/>
  <c r="O8"/>
  <c r="S7"/>
  <c r="O7"/>
  <c r="T51" l="1"/>
  <c r="T47"/>
  <c r="T32"/>
  <c r="T41"/>
  <c r="T49"/>
  <c r="T55"/>
  <c r="T46"/>
  <c r="T50"/>
  <c r="T52"/>
  <c r="T59"/>
  <c r="T60"/>
  <c r="T8"/>
  <c r="T17"/>
  <c r="T19"/>
  <c r="T21"/>
  <c r="T23"/>
  <c r="T20"/>
  <c r="T24"/>
  <c r="T30"/>
  <c r="T38"/>
  <c r="T11"/>
  <c r="T12"/>
  <c r="T13"/>
  <c r="T15"/>
  <c r="T37"/>
  <c r="T9"/>
  <c r="T18"/>
  <c r="T22"/>
  <c r="T27"/>
  <c r="T26"/>
  <c r="T29"/>
  <c r="T31"/>
  <c r="T33"/>
  <c r="T7"/>
  <c r="K39"/>
  <c r="O39"/>
  <c r="S39"/>
  <c r="T39" l="1"/>
</calcChain>
</file>

<file path=xl/sharedStrings.xml><?xml version="1.0" encoding="utf-8"?>
<sst xmlns="http://schemas.openxmlformats.org/spreadsheetml/2006/main" count="193" uniqueCount="145">
  <si>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</si>
  <si>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</si>
  <si>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</si>
  <si>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</si>
  <si>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</si>
  <si>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</si>
  <si>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</si>
  <si>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</si>
  <si>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</si>
  <si>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</si>
  <si>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</si>
  <si>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</si>
  <si>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</si>
  <si>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</si>
  <si>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</si>
  <si>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</si>
  <si>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</si>
  <si>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</si>
  <si>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</si>
  <si>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</si>
  <si>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</si>
  <si>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</si>
  <si>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</si>
  <si>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</si>
  <si>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</si>
  <si>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</si>
  <si>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</si>
  <si>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</si>
  <si>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</si>
  <si>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</si>
  <si>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</si>
  <si>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</si>
  <si>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</si>
  <si>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</si>
  <si>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</si>
  <si>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</si>
  <si>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</si>
  <si>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</si>
  <si>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</si>
  <si>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</si>
  <si>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</si>
  <si>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</si>
  <si>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</si>
  <si>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</si>
  <si>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</si>
  <si>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</si>
  <si>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</si>
  <si>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</si>
  <si>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</si>
  <si>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</si>
  <si>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</si>
  <si>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</si>
  <si>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</si>
  <si>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</si>
  <si>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</si>
  <si>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</si>
  <si>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</si>
  <si>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</si>
  <si>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</si>
  <si>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</si>
  <si>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</si>
  <si>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</si>
  <si>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</si>
  <si>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</si>
  <si>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</si>
  <si>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</si>
  <si>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</si>
  <si>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</si>
  <si>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</si>
  <si>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</si>
  <si>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</si>
  <si>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</si>
  <si>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</si>
  <si>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</si>
  <si>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</si>
  <si>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</si>
  <si>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</si>
  <si>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</si>
  <si>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</si>
  <si>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</si>
  <si>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</si>
  <si>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</si>
  <si>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</si>
  <si>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</si>
  <si>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</si>
  <si>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</si>
  <si>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</si>
  <si>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</si>
  <si>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</si>
  <si>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</si>
  <si>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</si>
  <si>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</si>
  <si>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</si>
  <si>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</si>
  <si>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</si>
  <si>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</si>
  <si>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</si>
  <si>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</si>
  <si>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</si>
  <si>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</si>
  <si>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</si>
  <si>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</si>
  <si>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</si>
  <si>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</si>
  <si>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</si>
  <si>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</si>
  <si>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</si>
  <si>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</si>
  <si>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</si>
  <si>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</si>
  <si>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</si>
  <si>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</si>
  <si>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</si>
  <si>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</si>
  <si>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</si>
  <si>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</si>
  <si>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</si>
  <si>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</si>
  <si>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</si>
  <si>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</si>
  <si>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</si>
  <si>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</si>
  <si>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</si>
  <si>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</si>
  <si>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</si>
  <si>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</si>
  <si>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</si>
  <si>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</si>
  <si>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</si>
  <si>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</si>
  <si>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</si>
  <si>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</si>
  <si>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</si>
  <si>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</si>
  <si>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</si>
  <si>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</si>
  <si>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</si>
  <si>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</si>
  <si>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</si>
  <si>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</si>
  <si>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t>NEUROCIRUGIA</t>
  </si>
  <si>
    <r>
      <t xml:space="preserve">TOTAL </t>
    </r>
    <r>
      <rPr>
        <b/>
        <sz val="10"/>
        <color theme="0"/>
        <rFont val="Times New Roman"/>
        <family val="1"/>
      </rPr>
      <t>GENERAL</t>
    </r>
  </si>
  <si>
    <r>
      <rPr>
        <b/>
        <sz val="10"/>
        <color theme="1"/>
        <rFont val="Times New Roman"/>
        <family val="1"/>
      </rPr>
      <t>Fuentes:</t>
    </r>
    <r>
      <rPr>
        <sz val="10"/>
        <color theme="1"/>
        <rFont val="Times New Roman"/>
        <family val="1"/>
      </rPr>
      <t xml:space="preserve"> Sistema NIMBO Sistema LabPlus Libro Pie Diabético, Libro Nacimientos, Matriz Registro Epidemiología Libro Mapa y Holter, Ecocardiograma, Electrocardiograma (EKG)</t>
    </r>
  </si>
  <si>
    <t>Estadísticas Generales 2026</t>
  </si>
  <si>
    <t xml:space="preserve">FISIATRIA 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</si>
</sst>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202124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2" fillId="0" borderId="2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0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1" fillId="0" borderId="2" xfId="0" applyNumberFormat="1" applyFont="1" applyFill="1" applyBorder="1" applyAlignment="1"/>
    <xf numFmtId="3" fontId="5" fillId="0" borderId="20" xfId="0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/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3" fillId="0" borderId="6" xfId="0" applyNumberFormat="1" applyFont="1" applyBorder="1" applyAlignment="1"/>
    <xf numFmtId="3" fontId="11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1" fillId="3" borderId="2" xfId="0" applyNumberFormat="1" applyFont="1" applyFill="1" applyBorder="1" applyAlignment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5" fillId="0" borderId="24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0" fontId="0" fillId="0" borderId="39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1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1" fillId="0" borderId="6" xfId="0" applyNumberFormat="1" applyFont="1" applyBorder="1" applyAlignment="1"/>
    <xf numFmtId="0" fontId="11" fillId="0" borderId="2" xfId="0" applyFont="1" applyBorder="1"/>
    <xf numFmtId="3" fontId="11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3" xfId="0" applyNumberFormat="1" applyFont="1" applyBorder="1" applyAlignment="1"/>
    <xf numFmtId="3" fontId="11" fillId="3" borderId="43" xfId="0" applyNumberFormat="1" applyFont="1" applyFill="1" applyBorder="1" applyAlignment="1"/>
    <xf numFmtId="3" fontId="3" fillId="3" borderId="43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4" xfId="0" applyFont="1" applyFill="1" applyBorder="1" applyAlignment="1">
      <alignment horizontal="right" vertical="center"/>
    </xf>
    <xf numFmtId="3" fontId="1" fillId="4" borderId="43" xfId="0" applyNumberFormat="1" applyFont="1" applyFill="1" applyBorder="1" applyAlignment="1">
      <alignment vertical="center"/>
    </xf>
    <xf numFmtId="3" fontId="1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horizontal="right"/>
    </xf>
    <xf numFmtId="0" fontId="0" fillId="0" borderId="25" xfId="0" applyFont="1" applyBorder="1" applyAlignment="1"/>
    <xf numFmtId="0" fontId="0" fillId="0" borderId="25" xfId="0" applyFont="1" applyBorder="1"/>
    <xf numFmtId="3" fontId="0" fillId="0" borderId="0" xfId="0" applyNumberFormat="1" applyFont="1"/>
    <xf numFmtId="0" fontId="16" fillId="3" borderId="0" xfId="0" applyFont="1" applyFill="1"/>
    <xf numFmtId="0" fontId="3" fillId="0" borderId="0" xfId="0" applyFont="1" applyBorder="1" applyAlignment="1"/>
    <xf numFmtId="0" fontId="17" fillId="0" borderId="0" xfId="1"/>
    <xf numFmtId="3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Border="1" applyAlignment="1">
      <alignment horizontal="left" wrapText="1"/>
    </xf>
    <xf numFmtId="3" fontId="0" fillId="0" borderId="0" xfId="0" applyNumberFormat="1" applyFont="1" applyBorder="1"/>
    <xf numFmtId="0" fontId="19" fillId="0" borderId="0" xfId="0" applyFont="1" applyBorder="1"/>
    <xf numFmtId="0" fontId="16" fillId="0" borderId="0" xfId="0" applyFont="1" applyBorder="1"/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27" fillId="0" borderId="19" xfId="0" applyFont="1" applyBorder="1" applyAlignment="1">
      <alignment horizontal="center"/>
    </xf>
    <xf numFmtId="0" fontId="28" fillId="0" borderId="2" xfId="0" applyFont="1" applyBorder="1" applyAlignment="1">
      <alignment vertical="center"/>
    </xf>
    <xf numFmtId="3" fontId="29" fillId="0" borderId="2" xfId="0" applyNumberFormat="1" applyFont="1" applyFill="1" applyBorder="1" applyAlignment="1">
      <alignment horizontal="right"/>
    </xf>
    <xf numFmtId="3" fontId="30" fillId="4" borderId="2" xfId="0" applyNumberFormat="1" applyFont="1" applyFill="1" applyBorder="1" applyAlignment="1">
      <alignment horizontal="right"/>
    </xf>
    <xf numFmtId="3" fontId="29" fillId="0" borderId="2" xfId="0" applyNumberFormat="1" applyFont="1" applyBorder="1" applyAlignment="1">
      <alignment horizontal="right"/>
    </xf>
    <xf numFmtId="3" fontId="29" fillId="0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/>
    </xf>
    <xf numFmtId="3" fontId="19" fillId="0" borderId="2" xfId="0" applyNumberFormat="1" applyFont="1" applyFill="1" applyBorder="1" applyAlignment="1">
      <alignment horizontal="right"/>
    </xf>
    <xf numFmtId="3" fontId="19" fillId="3" borderId="2" xfId="0" applyNumberFormat="1" applyFont="1" applyFill="1" applyBorder="1" applyAlignment="1">
      <alignment horizontal="right"/>
    </xf>
    <xf numFmtId="0" fontId="28" fillId="3" borderId="2" xfId="0" applyFont="1" applyFill="1" applyBorder="1" applyAlignment="1">
      <alignment vertical="center"/>
    </xf>
    <xf numFmtId="3" fontId="19" fillId="0" borderId="2" xfId="0" applyNumberFormat="1" applyFont="1" applyBorder="1" applyAlignment="1">
      <alignment horizontal="right"/>
    </xf>
    <xf numFmtId="3" fontId="29" fillId="3" borderId="2" xfId="0" applyNumberFormat="1" applyFont="1" applyFill="1" applyBorder="1" applyAlignment="1">
      <alignment vertical="center"/>
    </xf>
    <xf numFmtId="3" fontId="29" fillId="3" borderId="7" xfId="0" applyNumberFormat="1" applyFont="1" applyFill="1" applyBorder="1" applyAlignment="1">
      <alignment vertical="center"/>
    </xf>
    <xf numFmtId="3" fontId="30" fillId="4" borderId="2" xfId="0" applyNumberFormat="1" applyFont="1" applyFill="1" applyBorder="1" applyAlignment="1">
      <alignment horizontal="right" vertical="center"/>
    </xf>
    <xf numFmtId="3" fontId="30" fillId="4" borderId="20" xfId="0" applyNumberFormat="1" applyFont="1" applyFill="1" applyBorder="1" applyAlignment="1">
      <alignment horizontal="right" vertical="center"/>
    </xf>
    <xf numFmtId="0" fontId="27" fillId="0" borderId="15" xfId="0" applyFont="1" applyBorder="1" applyAlignment="1">
      <alignment horizontal="center"/>
    </xf>
    <xf numFmtId="0" fontId="29" fillId="3" borderId="2" xfId="0" applyFont="1" applyFill="1" applyBorder="1" applyAlignment="1">
      <alignment horizontal="left"/>
    </xf>
    <xf numFmtId="3" fontId="29" fillId="3" borderId="2" xfId="0" applyNumberFormat="1" applyFont="1" applyFill="1" applyBorder="1" applyAlignment="1"/>
    <xf numFmtId="3" fontId="29" fillId="0" borderId="2" xfId="0" applyNumberFormat="1" applyFont="1" applyFill="1" applyBorder="1" applyAlignment="1"/>
    <xf numFmtId="3" fontId="30" fillId="4" borderId="2" xfId="0" applyNumberFormat="1" applyFont="1" applyFill="1" applyBorder="1" applyAlignment="1"/>
    <xf numFmtId="3" fontId="29" fillId="0" borderId="2" xfId="0" applyNumberFormat="1" applyFont="1" applyBorder="1" applyAlignment="1"/>
    <xf numFmtId="0" fontId="29" fillId="0" borderId="2" xfId="0" applyFont="1" applyFill="1" applyBorder="1" applyAlignment="1">
      <alignment horizontal="left"/>
    </xf>
    <xf numFmtId="3" fontId="32" fillId="0" borderId="6" xfId="0" applyNumberFormat="1" applyFont="1" applyFill="1" applyBorder="1" applyAlignment="1"/>
    <xf numFmtId="3" fontId="29" fillId="0" borderId="6" xfId="0" applyNumberFormat="1" applyFont="1" applyFill="1" applyBorder="1" applyAlignment="1"/>
    <xf numFmtId="3" fontId="29" fillId="0" borderId="6" xfId="0" applyNumberFormat="1" applyFont="1" applyBorder="1" applyAlignment="1"/>
    <xf numFmtId="3" fontId="32" fillId="3" borderId="6" xfId="0" applyNumberFormat="1" applyFont="1" applyFill="1" applyBorder="1" applyAlignment="1"/>
    <xf numFmtId="0" fontId="19" fillId="0" borderId="2" xfId="0" applyFont="1" applyFill="1" applyBorder="1"/>
    <xf numFmtId="3" fontId="32" fillId="0" borderId="2" xfId="0" applyNumberFormat="1" applyFont="1" applyFill="1" applyBorder="1" applyAlignment="1"/>
    <xf numFmtId="3" fontId="33" fillId="6" borderId="2" xfId="0" applyNumberFormat="1" applyFont="1" applyFill="1" applyBorder="1"/>
    <xf numFmtId="0" fontId="32" fillId="3" borderId="2" xfId="0" applyFont="1" applyFill="1" applyBorder="1" applyAlignment="1">
      <alignment horizontal="left"/>
    </xf>
    <xf numFmtId="3" fontId="29" fillId="0" borderId="22" xfId="0" applyNumberFormat="1" applyFont="1" applyFill="1" applyBorder="1" applyAlignment="1"/>
    <xf numFmtId="3" fontId="29" fillId="3" borderId="22" xfId="0" applyNumberFormat="1" applyFont="1" applyFill="1" applyBorder="1" applyAlignment="1"/>
    <xf numFmtId="3" fontId="19" fillId="0" borderId="20" xfId="0" applyNumberFormat="1" applyFont="1" applyBorder="1"/>
    <xf numFmtId="0" fontId="27" fillId="0" borderId="46" xfId="0" applyFont="1" applyBorder="1" applyAlignment="1">
      <alignment horizontal="center"/>
    </xf>
    <xf numFmtId="0" fontId="29" fillId="0" borderId="22" xfId="0" applyFont="1" applyFill="1" applyBorder="1" applyAlignment="1">
      <alignment horizontal="left"/>
    </xf>
    <xf numFmtId="3" fontId="30" fillId="4" borderId="22" xfId="0" applyNumberFormat="1" applyFont="1" applyFill="1" applyBorder="1" applyAlignment="1"/>
    <xf numFmtId="3" fontId="29" fillId="0" borderId="22" xfId="0" applyNumberFormat="1" applyFont="1" applyBorder="1" applyAlignment="1"/>
    <xf numFmtId="3" fontId="32" fillId="0" borderId="22" xfId="0" applyNumberFormat="1" applyFont="1" applyFill="1" applyBorder="1" applyAlignment="1"/>
    <xf numFmtId="3" fontId="19" fillId="0" borderId="23" xfId="0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27" fillId="0" borderId="7" xfId="0" applyFont="1" applyBorder="1"/>
    <xf numFmtId="0" fontId="31" fillId="4" borderId="19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35" fillId="5" borderId="45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2" fillId="2" borderId="1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right" vertical="center"/>
    </xf>
    <xf numFmtId="0" fontId="13" fillId="2" borderId="4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2770434</xdr:colOff>
      <xdr:row>0</xdr:row>
      <xdr:rowOff>0</xdr:rowOff>
    </xdr:from>
    <xdr:to>
      <xdr:col>5</xdr:col>
      <xdr:colOff>561794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17</xdr:col>
      <xdr:colOff>208929</xdr:colOff>
      <xdr:row>0</xdr:row>
      <xdr:rowOff>0</xdr:rowOff>
    </xdr:from>
    <xdr:to>
      <xdr:col>19</xdr:col>
      <xdr:colOff>826824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3475893" y="0"/>
          <a:ext cx="2373217" cy="6910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122464</xdr:rowOff>
    </xdr:from>
    <xdr:to>
      <xdr:col>19</xdr:col>
      <xdr:colOff>774005</xdr:colOff>
      <xdr:row>71</xdr:row>
      <xdr:rowOff>54429</xdr:rowOff>
    </xdr:to>
    <xdr:pic>
      <xdr:nvPicPr>
        <xdr:cNvPr id="5" name="4 Imagen" descr="Estadísticas generales HDSSD TI 2026 - copia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2042321"/>
          <a:ext cx="15796291" cy="1945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B79"/>
  <sheetViews>
    <sheetView showGridLines="0" tabSelected="1" topLeftCell="A44" zoomScale="70" zoomScaleNormal="70" workbookViewId="0">
      <selection activeCell="G78" sqref="G78"/>
    </sheetView>
  </sheetViews>
  <sheetFormatPr baseColWidth="10" defaultRowHeight="15"/>
  <cols>
    <col min="1" max="1" width="11.42578125" style="1"/>
    <col min="2" max="2" width="5.42578125" style="1" customWidth="1"/>
    <col min="3" max="3" width="33.42578125" style="1" bestFit="1" customWidth="1"/>
    <col min="4" max="4" width="9.5703125" style="1" bestFit="1" customWidth="1"/>
    <col min="5" max="5" width="12.5703125" style="1" bestFit="1" customWidth="1"/>
    <col min="6" max="6" width="10.140625" style="1" bestFit="1" customWidth="1"/>
    <col min="7" max="7" width="11.140625" style="1" customWidth="1"/>
    <col min="8" max="10" width="9" style="1" customWidth="1"/>
    <col min="11" max="11" width="11.7109375" style="1" customWidth="1"/>
    <col min="12" max="12" width="9" style="1" customWidth="1"/>
    <col min="13" max="13" width="11.140625" style="1" bestFit="1" customWidth="1"/>
    <col min="14" max="14" width="16.42578125" style="1" bestFit="1" customWidth="1"/>
    <col min="15" max="15" width="13.140625" style="1" customWidth="1"/>
    <col min="16" max="16" width="12.5703125" style="1" bestFit="1" customWidth="1"/>
    <col min="17" max="17" width="15.28515625" style="1" bestFit="1" customWidth="1"/>
    <col min="18" max="18" width="14.42578125" style="1" bestFit="1" customWidth="1"/>
    <col min="19" max="19" width="11.85546875" style="1" customWidth="1"/>
    <col min="20" max="20" width="12.42578125" style="1" customWidth="1"/>
    <col min="21" max="27" width="13.7109375" style="1" customWidth="1"/>
    <col min="28" max="16384" width="11.42578125" style="1"/>
  </cols>
  <sheetData>
    <row r="1" spans="2:28" ht="30.75" customHeight="1">
      <c r="B1" s="159" t="s">
        <v>136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2"/>
      <c r="V1" s="12"/>
      <c r="W1" s="12"/>
      <c r="X1" s="12"/>
      <c r="Y1" s="12"/>
      <c r="Z1" s="12"/>
      <c r="AA1" s="12"/>
    </row>
    <row r="2" spans="2:28" ht="24.75" customHeight="1" thickBot="1">
      <c r="B2" s="160" t="s">
        <v>70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2:28" ht="20.25">
      <c r="B3" s="161" t="s">
        <v>1</v>
      </c>
      <c r="C3" s="163" t="s">
        <v>2</v>
      </c>
      <c r="D3" s="156" t="s">
        <v>143</v>
      </c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2:28" ht="15.75" customHeight="1">
      <c r="B4" s="162"/>
      <c r="C4" s="164"/>
      <c r="D4" s="153" t="s">
        <v>17</v>
      </c>
      <c r="E4" s="154"/>
      <c r="F4" s="154"/>
      <c r="G4" s="155"/>
      <c r="H4" s="165" t="s">
        <v>18</v>
      </c>
      <c r="I4" s="154"/>
      <c r="J4" s="154"/>
      <c r="K4" s="155"/>
      <c r="L4" s="165" t="s">
        <v>19</v>
      </c>
      <c r="M4" s="154"/>
      <c r="N4" s="154"/>
      <c r="O4" s="155"/>
      <c r="P4" s="165" t="s">
        <v>20</v>
      </c>
      <c r="Q4" s="154"/>
      <c r="R4" s="154"/>
      <c r="S4" s="155"/>
      <c r="T4" s="166" t="s">
        <v>141</v>
      </c>
      <c r="U4" s="4"/>
      <c r="V4" s="4"/>
      <c r="W4" s="4"/>
      <c r="X4" s="4"/>
      <c r="Y4" s="4"/>
      <c r="Z4" s="4"/>
      <c r="AA4" s="4"/>
      <c r="AB4" s="5"/>
    </row>
    <row r="5" spans="2:28" ht="19.5" customHeight="1">
      <c r="B5" s="162"/>
      <c r="C5" s="169" t="s">
        <v>60</v>
      </c>
      <c r="D5" s="147" t="s">
        <v>21</v>
      </c>
      <c r="E5" s="147" t="s">
        <v>22</v>
      </c>
      <c r="F5" s="147" t="s">
        <v>23</v>
      </c>
      <c r="G5" s="149" t="s">
        <v>16</v>
      </c>
      <c r="H5" s="137" t="s">
        <v>13</v>
      </c>
      <c r="I5" s="137" t="s">
        <v>14</v>
      </c>
      <c r="J5" s="137" t="s">
        <v>15</v>
      </c>
      <c r="K5" s="145" t="s">
        <v>16</v>
      </c>
      <c r="L5" s="137" t="s">
        <v>24</v>
      </c>
      <c r="M5" s="137" t="s">
        <v>25</v>
      </c>
      <c r="N5" s="137" t="s">
        <v>26</v>
      </c>
      <c r="O5" s="145" t="s">
        <v>16</v>
      </c>
      <c r="P5" s="137" t="s">
        <v>27</v>
      </c>
      <c r="Q5" s="137" t="s">
        <v>28</v>
      </c>
      <c r="R5" s="137" t="s">
        <v>29</v>
      </c>
      <c r="S5" s="145" t="s">
        <v>16</v>
      </c>
      <c r="T5" s="167"/>
      <c r="U5" s="4"/>
      <c r="V5" s="4"/>
      <c r="W5" s="4"/>
      <c r="X5" s="4"/>
      <c r="Y5" s="4"/>
      <c r="Z5" s="4"/>
      <c r="AA5" s="4"/>
      <c r="AB5" s="5"/>
    </row>
    <row r="6" spans="2:28" ht="15.75">
      <c r="B6" s="162"/>
      <c r="C6" s="170"/>
      <c r="D6" s="148"/>
      <c r="E6" s="148"/>
      <c r="F6" s="148"/>
      <c r="G6" s="150"/>
      <c r="H6" s="138"/>
      <c r="I6" s="138"/>
      <c r="J6" s="138"/>
      <c r="K6" s="146"/>
      <c r="L6" s="138"/>
      <c r="M6" s="138"/>
      <c r="N6" s="138"/>
      <c r="O6" s="146"/>
      <c r="P6" s="141"/>
      <c r="Q6" s="138"/>
      <c r="R6" s="138"/>
      <c r="S6" s="146"/>
      <c r="T6" s="168"/>
      <c r="U6" s="4"/>
      <c r="V6" s="4"/>
      <c r="W6" s="4"/>
      <c r="X6" s="4"/>
      <c r="Y6" s="4"/>
      <c r="Z6" s="4"/>
      <c r="AA6" s="4"/>
      <c r="AB6" s="5"/>
    </row>
    <row r="7" spans="2:28" ht="15" customHeight="1">
      <c r="B7" s="94">
        <v>1</v>
      </c>
      <c r="C7" s="95" t="s">
        <v>33</v>
      </c>
      <c r="D7" s="96">
        <v>120</v>
      </c>
      <c r="E7" s="96">
        <v>170</v>
      </c>
      <c r="F7" s="96">
        <v>173</v>
      </c>
      <c r="G7" s="97">
        <f>SUM(D7:F7)</f>
        <v>463</v>
      </c>
      <c r="H7" s="98"/>
      <c r="I7" s="98"/>
      <c r="J7" s="98"/>
      <c r="K7" s="97">
        <f t="shared" ref="K7:K13" si="0">SUM(H7:J7)</f>
        <v>0</v>
      </c>
      <c r="L7" s="96"/>
      <c r="M7" s="96"/>
      <c r="N7" s="99"/>
      <c r="O7" s="97">
        <f>L7+M7+N7</f>
        <v>0</v>
      </c>
      <c r="P7" s="96"/>
      <c r="Q7" s="98"/>
      <c r="R7" s="100"/>
      <c r="S7" s="97">
        <f t="shared" ref="S7:S38" si="1">P7+Q7+R7</f>
        <v>0</v>
      </c>
      <c r="T7" s="127">
        <f t="shared" ref="T7:T38" si="2">SUM(G7+K7+O7+S7)</f>
        <v>463</v>
      </c>
      <c r="U7" s="74"/>
      <c r="V7" s="6"/>
      <c r="W7" s="6"/>
      <c r="X7" s="6"/>
      <c r="Y7" s="6"/>
      <c r="Z7" s="6"/>
      <c r="AA7" s="6"/>
      <c r="AB7" s="5"/>
    </row>
    <row r="8" spans="2:28">
      <c r="B8" s="94">
        <v>2</v>
      </c>
      <c r="C8" s="95" t="s">
        <v>34</v>
      </c>
      <c r="D8" s="96">
        <v>1414</v>
      </c>
      <c r="E8" s="96">
        <v>1472</v>
      </c>
      <c r="F8" s="96">
        <v>1584</v>
      </c>
      <c r="G8" s="97">
        <f t="shared" ref="G8:G38" si="3">SUM(D8:F8)</f>
        <v>4470</v>
      </c>
      <c r="H8" s="98"/>
      <c r="I8" s="98"/>
      <c r="J8" s="98"/>
      <c r="K8" s="97">
        <f t="shared" si="0"/>
        <v>0</v>
      </c>
      <c r="L8" s="96"/>
      <c r="M8" s="96"/>
      <c r="N8" s="99"/>
      <c r="O8" s="97">
        <f t="shared" ref="O8:O33" si="4">L8+M8+N8</f>
        <v>0</v>
      </c>
      <c r="P8" s="96"/>
      <c r="Q8" s="98"/>
      <c r="R8" s="100"/>
      <c r="S8" s="97">
        <f t="shared" si="1"/>
        <v>0</v>
      </c>
      <c r="T8" s="127">
        <f t="shared" si="2"/>
        <v>4470</v>
      </c>
      <c r="U8" s="75"/>
      <c r="V8" s="2"/>
      <c r="W8" s="2"/>
      <c r="X8" s="2"/>
      <c r="Y8" s="2"/>
      <c r="Z8" s="2"/>
      <c r="AA8" s="2"/>
    </row>
    <row r="9" spans="2:28">
      <c r="B9" s="94">
        <v>3</v>
      </c>
      <c r="C9" s="95" t="s">
        <v>35</v>
      </c>
      <c r="D9" s="101">
        <v>167</v>
      </c>
      <c r="E9" s="96">
        <v>212</v>
      </c>
      <c r="F9" s="101">
        <v>232</v>
      </c>
      <c r="G9" s="97">
        <f t="shared" si="3"/>
        <v>611</v>
      </c>
      <c r="H9" s="101"/>
      <c r="I9" s="101"/>
      <c r="J9" s="101"/>
      <c r="K9" s="97">
        <f t="shared" si="0"/>
        <v>0</v>
      </c>
      <c r="L9" s="96"/>
      <c r="M9" s="101"/>
      <c r="N9" s="102"/>
      <c r="O9" s="97">
        <f t="shared" si="4"/>
        <v>0</v>
      </c>
      <c r="P9" s="96"/>
      <c r="Q9" s="101"/>
      <c r="R9" s="103"/>
      <c r="S9" s="97">
        <f t="shared" si="1"/>
        <v>0</v>
      </c>
      <c r="T9" s="127">
        <f t="shared" si="2"/>
        <v>611</v>
      </c>
      <c r="U9" s="76"/>
      <c r="V9" s="3"/>
      <c r="W9" s="3"/>
      <c r="X9" s="3"/>
      <c r="Y9" s="3"/>
      <c r="Z9" s="3"/>
      <c r="AA9" s="3"/>
    </row>
    <row r="10" spans="2:28" ht="15" customHeight="1">
      <c r="B10" s="94">
        <v>4</v>
      </c>
      <c r="C10" s="104" t="s">
        <v>36</v>
      </c>
      <c r="D10" s="101">
        <v>158</v>
      </c>
      <c r="E10" s="96">
        <v>221</v>
      </c>
      <c r="F10" s="101">
        <v>270</v>
      </c>
      <c r="G10" s="97">
        <f t="shared" si="3"/>
        <v>649</v>
      </c>
      <c r="H10" s="101"/>
      <c r="I10" s="101"/>
      <c r="J10" s="101"/>
      <c r="K10" s="97">
        <f t="shared" si="0"/>
        <v>0</v>
      </c>
      <c r="L10" s="96"/>
      <c r="M10" s="101"/>
      <c r="N10" s="96"/>
      <c r="O10" s="97">
        <f t="shared" si="4"/>
        <v>0</v>
      </c>
      <c r="P10" s="96"/>
      <c r="Q10" s="101"/>
      <c r="R10" s="101"/>
      <c r="S10" s="97">
        <f t="shared" si="1"/>
        <v>0</v>
      </c>
      <c r="T10" s="127">
        <f t="shared" si="2"/>
        <v>649</v>
      </c>
      <c r="U10" s="3"/>
      <c r="V10" s="3"/>
      <c r="W10" s="3"/>
      <c r="X10" s="3"/>
      <c r="Y10" s="3"/>
      <c r="Z10" s="3"/>
      <c r="AA10" s="3"/>
    </row>
    <row r="11" spans="2:28">
      <c r="B11" s="94">
        <v>5</v>
      </c>
      <c r="C11" s="95" t="s">
        <v>37</v>
      </c>
      <c r="D11" s="96">
        <v>157</v>
      </c>
      <c r="E11" s="96">
        <v>169</v>
      </c>
      <c r="F11" s="96">
        <v>221</v>
      </c>
      <c r="G11" s="97">
        <f t="shared" si="3"/>
        <v>547</v>
      </c>
      <c r="H11" s="101"/>
      <c r="I11" s="101"/>
      <c r="J11" s="101"/>
      <c r="K11" s="97">
        <f t="shared" si="0"/>
        <v>0</v>
      </c>
      <c r="L11" s="96"/>
      <c r="M11" s="101"/>
      <c r="N11" s="102"/>
      <c r="O11" s="97">
        <f t="shared" si="4"/>
        <v>0</v>
      </c>
      <c r="P11" s="96"/>
      <c r="Q11" s="101"/>
      <c r="R11" s="103"/>
      <c r="S11" s="97">
        <f t="shared" si="1"/>
        <v>0</v>
      </c>
      <c r="T11" s="127">
        <f t="shared" si="2"/>
        <v>547</v>
      </c>
    </row>
    <row r="12" spans="2:28">
      <c r="B12" s="94">
        <v>6</v>
      </c>
      <c r="C12" s="95" t="s">
        <v>38</v>
      </c>
      <c r="D12" s="96">
        <v>505</v>
      </c>
      <c r="E12" s="96">
        <v>509</v>
      </c>
      <c r="F12" s="96">
        <v>638</v>
      </c>
      <c r="G12" s="97">
        <f t="shared" si="3"/>
        <v>1652</v>
      </c>
      <c r="H12" s="101"/>
      <c r="I12" s="101"/>
      <c r="J12" s="101"/>
      <c r="K12" s="97">
        <f t="shared" si="0"/>
        <v>0</v>
      </c>
      <c r="L12" s="96"/>
      <c r="M12" s="101"/>
      <c r="N12" s="102"/>
      <c r="O12" s="97">
        <f t="shared" si="4"/>
        <v>0</v>
      </c>
      <c r="P12" s="96"/>
      <c r="Q12" s="101"/>
      <c r="R12" s="103"/>
      <c r="S12" s="97">
        <f t="shared" si="1"/>
        <v>0</v>
      </c>
      <c r="T12" s="127">
        <f t="shared" si="2"/>
        <v>1652</v>
      </c>
    </row>
    <row r="13" spans="2:28">
      <c r="B13" s="94">
        <v>7</v>
      </c>
      <c r="C13" s="95" t="s">
        <v>39</v>
      </c>
      <c r="D13" s="96">
        <v>126</v>
      </c>
      <c r="E13" s="96">
        <v>113</v>
      </c>
      <c r="F13" s="96">
        <v>189</v>
      </c>
      <c r="G13" s="97">
        <f t="shared" si="3"/>
        <v>428</v>
      </c>
      <c r="H13" s="101"/>
      <c r="I13" s="101"/>
      <c r="J13" s="101"/>
      <c r="K13" s="97">
        <f t="shared" si="0"/>
        <v>0</v>
      </c>
      <c r="L13" s="96"/>
      <c r="M13" s="101"/>
      <c r="N13" s="102"/>
      <c r="O13" s="97">
        <f t="shared" si="4"/>
        <v>0</v>
      </c>
      <c r="P13" s="96"/>
      <c r="Q13" s="101"/>
      <c r="R13" s="103"/>
      <c r="S13" s="97">
        <f t="shared" si="1"/>
        <v>0</v>
      </c>
      <c r="T13" s="127">
        <f t="shared" si="2"/>
        <v>428</v>
      </c>
    </row>
    <row r="14" spans="2:28">
      <c r="B14" s="94">
        <v>8</v>
      </c>
      <c r="C14" s="95" t="s">
        <v>144</v>
      </c>
      <c r="D14" s="96">
        <v>25</v>
      </c>
      <c r="E14" s="96">
        <v>60</v>
      </c>
      <c r="F14" s="96">
        <v>79</v>
      </c>
      <c r="G14" s="97">
        <f t="shared" si="3"/>
        <v>164</v>
      </c>
      <c r="H14" s="101"/>
      <c r="I14" s="101"/>
      <c r="J14" s="101"/>
      <c r="K14" s="97">
        <f>H14+I14+J14</f>
        <v>0</v>
      </c>
      <c r="L14" s="96"/>
      <c r="M14" s="101"/>
      <c r="N14" s="102"/>
      <c r="O14" s="97">
        <f>L14+M14+N14</f>
        <v>0</v>
      </c>
      <c r="P14" s="96"/>
      <c r="Q14" s="101"/>
      <c r="R14" s="103"/>
      <c r="S14" s="97">
        <f>P14+Q14+R14</f>
        <v>0</v>
      </c>
      <c r="T14" s="127">
        <f>G14+K14+O14+S14</f>
        <v>164</v>
      </c>
    </row>
    <row r="15" spans="2:28">
      <c r="B15" s="94">
        <v>9</v>
      </c>
      <c r="C15" s="95" t="s">
        <v>40</v>
      </c>
      <c r="D15" s="96">
        <v>34</v>
      </c>
      <c r="E15" s="96">
        <v>28</v>
      </c>
      <c r="F15" s="101">
        <v>42</v>
      </c>
      <c r="G15" s="97">
        <f t="shared" si="3"/>
        <v>104</v>
      </c>
      <c r="H15" s="98"/>
      <c r="I15" s="98"/>
      <c r="J15" s="98"/>
      <c r="K15" s="97">
        <f>J15+I15+H15</f>
        <v>0</v>
      </c>
      <c r="L15" s="96"/>
      <c r="M15" s="101"/>
      <c r="N15" s="102"/>
      <c r="O15" s="97">
        <f t="shared" si="4"/>
        <v>0</v>
      </c>
      <c r="P15" s="96"/>
      <c r="Q15" s="101"/>
      <c r="R15" s="103"/>
      <c r="S15" s="97">
        <f t="shared" si="1"/>
        <v>0</v>
      </c>
      <c r="T15" s="127">
        <f t="shared" si="2"/>
        <v>104</v>
      </c>
    </row>
    <row r="16" spans="2:28">
      <c r="B16" s="94">
        <v>10</v>
      </c>
      <c r="C16" s="95" t="s">
        <v>41</v>
      </c>
      <c r="D16" s="96">
        <v>516</v>
      </c>
      <c r="E16" s="96">
        <v>572</v>
      </c>
      <c r="F16" s="96">
        <v>596</v>
      </c>
      <c r="G16" s="97">
        <f t="shared" si="3"/>
        <v>1684</v>
      </c>
      <c r="H16" s="98"/>
      <c r="I16" s="98"/>
      <c r="J16" s="98"/>
      <c r="K16" s="97">
        <f t="shared" ref="K16:K38" si="5">H16+I16+J16</f>
        <v>0</v>
      </c>
      <c r="L16" s="96"/>
      <c r="M16" s="96"/>
      <c r="N16" s="102"/>
      <c r="O16" s="97">
        <f t="shared" si="4"/>
        <v>0</v>
      </c>
      <c r="P16" s="96"/>
      <c r="Q16" s="101"/>
      <c r="R16" s="103"/>
      <c r="S16" s="97">
        <f t="shared" si="1"/>
        <v>0</v>
      </c>
      <c r="T16" s="127">
        <f t="shared" si="2"/>
        <v>1684</v>
      </c>
    </row>
    <row r="17" spans="2:20">
      <c r="B17" s="94">
        <v>11</v>
      </c>
      <c r="C17" s="95" t="s">
        <v>42</v>
      </c>
      <c r="D17" s="96">
        <v>174</v>
      </c>
      <c r="E17" s="96">
        <v>210</v>
      </c>
      <c r="F17" s="96">
        <v>204</v>
      </c>
      <c r="G17" s="97">
        <f t="shared" si="3"/>
        <v>588</v>
      </c>
      <c r="H17" s="101"/>
      <c r="I17" s="98"/>
      <c r="J17" s="98"/>
      <c r="K17" s="97">
        <f t="shared" si="5"/>
        <v>0</v>
      </c>
      <c r="L17" s="96"/>
      <c r="M17" s="96"/>
      <c r="N17" s="102"/>
      <c r="O17" s="97">
        <f t="shared" si="4"/>
        <v>0</v>
      </c>
      <c r="P17" s="96"/>
      <c r="Q17" s="101"/>
      <c r="R17" s="103"/>
      <c r="S17" s="97">
        <f t="shared" si="1"/>
        <v>0</v>
      </c>
      <c r="T17" s="127">
        <f t="shared" si="2"/>
        <v>588</v>
      </c>
    </row>
    <row r="18" spans="2:20">
      <c r="B18" s="94">
        <v>12</v>
      </c>
      <c r="C18" s="95" t="s">
        <v>43</v>
      </c>
      <c r="D18" s="96">
        <v>983</v>
      </c>
      <c r="E18" s="96">
        <v>998</v>
      </c>
      <c r="F18" s="96">
        <v>1264</v>
      </c>
      <c r="G18" s="97">
        <f>SUM(D18:F18)</f>
        <v>3245</v>
      </c>
      <c r="H18" s="98"/>
      <c r="I18" s="98"/>
      <c r="J18" s="98"/>
      <c r="K18" s="97">
        <f t="shared" si="5"/>
        <v>0</v>
      </c>
      <c r="L18" s="96"/>
      <c r="M18" s="96"/>
      <c r="N18" s="102"/>
      <c r="O18" s="97">
        <f t="shared" si="4"/>
        <v>0</v>
      </c>
      <c r="P18" s="96"/>
      <c r="Q18" s="98"/>
      <c r="R18" s="105"/>
      <c r="S18" s="97">
        <f t="shared" si="1"/>
        <v>0</v>
      </c>
      <c r="T18" s="127">
        <f t="shared" si="2"/>
        <v>3245</v>
      </c>
    </row>
    <row r="19" spans="2:20">
      <c r="B19" s="94">
        <v>13</v>
      </c>
      <c r="C19" s="95" t="s">
        <v>44</v>
      </c>
      <c r="D19" s="96">
        <v>64</v>
      </c>
      <c r="E19" s="96">
        <v>88</v>
      </c>
      <c r="F19" s="96">
        <v>109</v>
      </c>
      <c r="G19" s="97">
        <f t="shared" si="3"/>
        <v>261</v>
      </c>
      <c r="H19" s="98"/>
      <c r="I19" s="98"/>
      <c r="J19" s="98"/>
      <c r="K19" s="97">
        <f t="shared" si="5"/>
        <v>0</v>
      </c>
      <c r="L19" s="96"/>
      <c r="M19" s="96"/>
      <c r="N19" s="102"/>
      <c r="O19" s="97">
        <f t="shared" si="4"/>
        <v>0</v>
      </c>
      <c r="P19" s="96"/>
      <c r="Q19" s="98"/>
      <c r="R19" s="105"/>
      <c r="S19" s="97">
        <f t="shared" si="1"/>
        <v>0</v>
      </c>
      <c r="T19" s="127">
        <f t="shared" si="2"/>
        <v>261</v>
      </c>
    </row>
    <row r="20" spans="2:20">
      <c r="B20" s="94">
        <v>14</v>
      </c>
      <c r="C20" s="95" t="s">
        <v>45</v>
      </c>
      <c r="D20" s="101">
        <v>35</v>
      </c>
      <c r="E20" s="96">
        <v>40</v>
      </c>
      <c r="F20" s="96">
        <v>35</v>
      </c>
      <c r="G20" s="97">
        <f t="shared" si="3"/>
        <v>110</v>
      </c>
      <c r="H20" s="98"/>
      <c r="I20" s="98"/>
      <c r="J20" s="98"/>
      <c r="K20" s="97">
        <f t="shared" si="5"/>
        <v>0</v>
      </c>
      <c r="L20" s="96"/>
      <c r="M20" s="96"/>
      <c r="N20" s="102"/>
      <c r="O20" s="97">
        <f t="shared" si="4"/>
        <v>0</v>
      </c>
      <c r="P20" s="96"/>
      <c r="Q20" s="98"/>
      <c r="R20" s="105"/>
      <c r="S20" s="97">
        <f t="shared" si="1"/>
        <v>0</v>
      </c>
      <c r="T20" s="127">
        <f t="shared" si="2"/>
        <v>110</v>
      </c>
    </row>
    <row r="21" spans="2:20">
      <c r="B21" s="94">
        <v>15</v>
      </c>
      <c r="C21" s="95" t="s">
        <v>3</v>
      </c>
      <c r="D21" s="106">
        <v>1380</v>
      </c>
      <c r="E21" s="96">
        <v>1567</v>
      </c>
      <c r="F21" s="96">
        <v>1834</v>
      </c>
      <c r="G21" s="97">
        <f t="shared" si="3"/>
        <v>4781</v>
      </c>
      <c r="H21" s="98"/>
      <c r="I21" s="98"/>
      <c r="J21" s="98"/>
      <c r="K21" s="97">
        <f t="shared" si="5"/>
        <v>0</v>
      </c>
      <c r="L21" s="96"/>
      <c r="M21" s="96"/>
      <c r="N21" s="102"/>
      <c r="O21" s="97">
        <f t="shared" si="4"/>
        <v>0</v>
      </c>
      <c r="P21" s="96"/>
      <c r="Q21" s="98"/>
      <c r="R21" s="105"/>
      <c r="S21" s="97">
        <f t="shared" si="1"/>
        <v>0</v>
      </c>
      <c r="T21" s="127">
        <f t="shared" si="2"/>
        <v>4781</v>
      </c>
    </row>
    <row r="22" spans="2:20">
      <c r="B22" s="94">
        <v>16</v>
      </c>
      <c r="C22" s="95" t="s">
        <v>4</v>
      </c>
      <c r="D22" s="107">
        <v>900</v>
      </c>
      <c r="E22" s="96">
        <v>931</v>
      </c>
      <c r="F22" s="96">
        <v>1175</v>
      </c>
      <c r="G22" s="97">
        <f t="shared" si="3"/>
        <v>3006</v>
      </c>
      <c r="H22" s="98"/>
      <c r="I22" s="98"/>
      <c r="J22" s="98"/>
      <c r="K22" s="97">
        <f t="shared" si="5"/>
        <v>0</v>
      </c>
      <c r="L22" s="96"/>
      <c r="M22" s="96"/>
      <c r="N22" s="102"/>
      <c r="O22" s="97">
        <f t="shared" si="4"/>
        <v>0</v>
      </c>
      <c r="P22" s="96"/>
      <c r="Q22" s="98"/>
      <c r="R22" s="105"/>
      <c r="S22" s="97">
        <f t="shared" si="1"/>
        <v>0</v>
      </c>
      <c r="T22" s="127">
        <f t="shared" si="2"/>
        <v>3006</v>
      </c>
    </row>
    <row r="23" spans="2:20">
      <c r="B23" s="94">
        <v>17</v>
      </c>
      <c r="C23" s="95" t="s">
        <v>46</v>
      </c>
      <c r="D23" s="96">
        <v>58</v>
      </c>
      <c r="E23" s="96">
        <v>95</v>
      </c>
      <c r="F23" s="96">
        <v>81</v>
      </c>
      <c r="G23" s="97">
        <f t="shared" si="3"/>
        <v>234</v>
      </c>
      <c r="H23" s="98"/>
      <c r="I23" s="98"/>
      <c r="J23" s="98"/>
      <c r="K23" s="97">
        <f t="shared" si="5"/>
        <v>0</v>
      </c>
      <c r="L23" s="96"/>
      <c r="M23" s="96"/>
      <c r="N23" s="102"/>
      <c r="O23" s="97">
        <f t="shared" si="4"/>
        <v>0</v>
      </c>
      <c r="P23" s="96"/>
      <c r="Q23" s="98"/>
      <c r="R23" s="105"/>
      <c r="S23" s="97">
        <f t="shared" si="1"/>
        <v>0</v>
      </c>
      <c r="T23" s="127">
        <f t="shared" si="2"/>
        <v>234</v>
      </c>
    </row>
    <row r="24" spans="2:20">
      <c r="B24" s="94">
        <v>18</v>
      </c>
      <c r="C24" s="95" t="s">
        <v>47</v>
      </c>
      <c r="D24" s="96">
        <v>216</v>
      </c>
      <c r="E24" s="96">
        <v>253</v>
      </c>
      <c r="F24" s="96">
        <v>276</v>
      </c>
      <c r="G24" s="97">
        <f t="shared" si="3"/>
        <v>745</v>
      </c>
      <c r="H24" s="98"/>
      <c r="I24" s="98"/>
      <c r="J24" s="98"/>
      <c r="K24" s="97">
        <f t="shared" si="5"/>
        <v>0</v>
      </c>
      <c r="L24" s="96"/>
      <c r="M24" s="96"/>
      <c r="N24" s="102"/>
      <c r="O24" s="97">
        <f t="shared" si="4"/>
        <v>0</v>
      </c>
      <c r="P24" s="96"/>
      <c r="Q24" s="98"/>
      <c r="R24" s="105"/>
      <c r="S24" s="97">
        <f t="shared" si="1"/>
        <v>0</v>
      </c>
      <c r="T24" s="127">
        <f t="shared" si="2"/>
        <v>745</v>
      </c>
    </row>
    <row r="25" spans="2:20">
      <c r="B25" s="94">
        <v>19</v>
      </c>
      <c r="C25" s="95" t="s">
        <v>140</v>
      </c>
      <c r="D25" s="96">
        <v>24</v>
      </c>
      <c r="E25" s="96">
        <v>46</v>
      </c>
      <c r="F25" s="96">
        <v>65</v>
      </c>
      <c r="G25" s="97">
        <f>SUM(D25:F25)</f>
        <v>135</v>
      </c>
      <c r="H25" s="98"/>
      <c r="I25" s="98"/>
      <c r="J25" s="98"/>
      <c r="K25" s="97">
        <f>SUM(H25:J25)</f>
        <v>0</v>
      </c>
      <c r="L25" s="96"/>
      <c r="M25" s="96"/>
      <c r="N25" s="102"/>
      <c r="O25" s="97">
        <f>SUM(L25:N25)</f>
        <v>0</v>
      </c>
      <c r="P25" s="96"/>
      <c r="Q25" s="98"/>
      <c r="R25" s="105"/>
      <c r="S25" s="97">
        <f>SUM(P25:R25)</f>
        <v>0</v>
      </c>
      <c r="T25" s="127">
        <f>SUM(G25+K25+O25+S25)</f>
        <v>135</v>
      </c>
    </row>
    <row r="26" spans="2:20">
      <c r="B26" s="94">
        <v>20</v>
      </c>
      <c r="C26" s="95" t="s">
        <v>48</v>
      </c>
      <c r="D26" s="96">
        <v>198</v>
      </c>
      <c r="E26" s="96">
        <v>262</v>
      </c>
      <c r="F26" s="96">
        <v>285</v>
      </c>
      <c r="G26" s="97">
        <f t="shared" si="3"/>
        <v>745</v>
      </c>
      <c r="H26" s="98"/>
      <c r="I26" s="98"/>
      <c r="J26" s="98"/>
      <c r="K26" s="97">
        <f t="shared" si="5"/>
        <v>0</v>
      </c>
      <c r="L26" s="96"/>
      <c r="M26" s="96"/>
      <c r="N26" s="102"/>
      <c r="O26" s="97">
        <f t="shared" si="4"/>
        <v>0</v>
      </c>
      <c r="P26" s="96"/>
      <c r="Q26" s="96"/>
      <c r="R26" s="105"/>
      <c r="S26" s="97">
        <f t="shared" si="1"/>
        <v>0</v>
      </c>
      <c r="T26" s="127">
        <f t="shared" si="2"/>
        <v>745</v>
      </c>
    </row>
    <row r="27" spans="2:20">
      <c r="B27" s="94">
        <v>21</v>
      </c>
      <c r="C27" s="95" t="s">
        <v>49</v>
      </c>
      <c r="D27" s="96">
        <v>105</v>
      </c>
      <c r="E27" s="96">
        <v>104</v>
      </c>
      <c r="F27" s="96">
        <v>123</v>
      </c>
      <c r="G27" s="97">
        <f t="shared" si="3"/>
        <v>332</v>
      </c>
      <c r="H27" s="98"/>
      <c r="I27" s="98"/>
      <c r="J27" s="98"/>
      <c r="K27" s="97">
        <f t="shared" si="5"/>
        <v>0</v>
      </c>
      <c r="L27" s="96"/>
      <c r="M27" s="96"/>
      <c r="N27" s="102"/>
      <c r="O27" s="97">
        <f t="shared" si="4"/>
        <v>0</v>
      </c>
      <c r="P27" s="96"/>
      <c r="Q27" s="96"/>
      <c r="R27" s="105"/>
      <c r="S27" s="97">
        <f t="shared" si="1"/>
        <v>0</v>
      </c>
      <c r="T27" s="127">
        <f t="shared" si="2"/>
        <v>332</v>
      </c>
    </row>
    <row r="28" spans="2:20">
      <c r="B28" s="94">
        <v>22</v>
      </c>
      <c r="C28" s="95" t="s">
        <v>139</v>
      </c>
      <c r="D28" s="96">
        <v>66</v>
      </c>
      <c r="E28" s="96">
        <v>131</v>
      </c>
      <c r="F28" s="96">
        <v>160</v>
      </c>
      <c r="G28" s="97">
        <f t="shared" si="3"/>
        <v>357</v>
      </c>
      <c r="H28" s="98"/>
      <c r="I28" s="98"/>
      <c r="J28" s="98"/>
      <c r="K28" s="97">
        <f t="shared" si="5"/>
        <v>0</v>
      </c>
      <c r="L28" s="96"/>
      <c r="M28" s="96"/>
      <c r="N28" s="102"/>
      <c r="O28" s="97">
        <f>+N28+M28+L28</f>
        <v>0</v>
      </c>
      <c r="P28" s="96"/>
      <c r="Q28" s="96"/>
      <c r="R28" s="102"/>
      <c r="S28" s="97">
        <f>+R28+Q28+P28</f>
        <v>0</v>
      </c>
      <c r="T28" s="127">
        <f t="shared" si="2"/>
        <v>357</v>
      </c>
    </row>
    <row r="29" spans="2:20">
      <c r="B29" s="94">
        <v>23</v>
      </c>
      <c r="C29" s="95" t="s">
        <v>50</v>
      </c>
      <c r="D29" s="96">
        <v>261</v>
      </c>
      <c r="E29" s="96">
        <v>263</v>
      </c>
      <c r="F29" s="96">
        <v>265</v>
      </c>
      <c r="G29" s="97">
        <f t="shared" si="3"/>
        <v>789</v>
      </c>
      <c r="H29" s="98"/>
      <c r="I29" s="98"/>
      <c r="J29" s="98"/>
      <c r="K29" s="97">
        <f t="shared" si="5"/>
        <v>0</v>
      </c>
      <c r="L29" s="96"/>
      <c r="M29" s="96"/>
      <c r="N29" s="102"/>
      <c r="O29" s="97">
        <f t="shared" si="4"/>
        <v>0</v>
      </c>
      <c r="P29" s="96"/>
      <c r="Q29" s="96"/>
      <c r="R29" s="105"/>
      <c r="S29" s="97">
        <f t="shared" si="1"/>
        <v>0</v>
      </c>
      <c r="T29" s="127">
        <f t="shared" si="2"/>
        <v>789</v>
      </c>
    </row>
    <row r="30" spans="2:20">
      <c r="B30" s="94">
        <v>24</v>
      </c>
      <c r="C30" s="95" t="s">
        <v>51</v>
      </c>
      <c r="D30" s="96">
        <v>82</v>
      </c>
      <c r="E30" s="96">
        <v>82</v>
      </c>
      <c r="F30" s="96">
        <v>92</v>
      </c>
      <c r="G30" s="97">
        <f t="shared" si="3"/>
        <v>256</v>
      </c>
      <c r="H30" s="98"/>
      <c r="I30" s="98"/>
      <c r="J30" s="98"/>
      <c r="K30" s="97">
        <f t="shared" si="5"/>
        <v>0</v>
      </c>
      <c r="L30" s="96"/>
      <c r="M30" s="96"/>
      <c r="N30" s="102"/>
      <c r="O30" s="97">
        <f t="shared" si="4"/>
        <v>0</v>
      </c>
      <c r="P30" s="96"/>
      <c r="Q30" s="96"/>
      <c r="R30" s="105"/>
      <c r="S30" s="97">
        <f t="shared" si="1"/>
        <v>0</v>
      </c>
      <c r="T30" s="127">
        <f t="shared" si="2"/>
        <v>256</v>
      </c>
    </row>
    <row r="31" spans="2:20">
      <c r="B31" s="94">
        <v>25</v>
      </c>
      <c r="C31" s="95" t="s">
        <v>5</v>
      </c>
      <c r="D31" s="96">
        <v>547</v>
      </c>
      <c r="E31" s="96">
        <v>599</v>
      </c>
      <c r="F31" s="96">
        <v>690</v>
      </c>
      <c r="G31" s="97">
        <f t="shared" si="3"/>
        <v>1836</v>
      </c>
      <c r="H31" s="98"/>
      <c r="I31" s="98"/>
      <c r="J31" s="98"/>
      <c r="K31" s="97">
        <f t="shared" si="5"/>
        <v>0</v>
      </c>
      <c r="L31" s="96"/>
      <c r="M31" s="96"/>
      <c r="N31" s="102"/>
      <c r="O31" s="97">
        <f t="shared" si="4"/>
        <v>0</v>
      </c>
      <c r="P31" s="96"/>
      <c r="Q31" s="96"/>
      <c r="R31" s="105"/>
      <c r="S31" s="97">
        <f t="shared" si="1"/>
        <v>0</v>
      </c>
      <c r="T31" s="127">
        <f t="shared" si="2"/>
        <v>1836</v>
      </c>
    </row>
    <row r="32" spans="2:20">
      <c r="B32" s="94">
        <v>26</v>
      </c>
      <c r="C32" s="95" t="s">
        <v>52</v>
      </c>
      <c r="D32" s="96">
        <v>167</v>
      </c>
      <c r="E32" s="96">
        <v>223</v>
      </c>
      <c r="F32" s="96">
        <v>211</v>
      </c>
      <c r="G32" s="97">
        <f t="shared" si="3"/>
        <v>601</v>
      </c>
      <c r="H32" s="98"/>
      <c r="I32" s="98"/>
      <c r="J32" s="98"/>
      <c r="K32" s="97">
        <f t="shared" si="5"/>
        <v>0</v>
      </c>
      <c r="L32" s="96"/>
      <c r="M32" s="96"/>
      <c r="N32" s="102"/>
      <c r="O32" s="97">
        <f t="shared" si="4"/>
        <v>0</v>
      </c>
      <c r="P32" s="96"/>
      <c r="Q32" s="96"/>
      <c r="R32" s="105"/>
      <c r="S32" s="97">
        <f t="shared" si="1"/>
        <v>0</v>
      </c>
      <c r="T32" s="127">
        <f t="shared" si="2"/>
        <v>601</v>
      </c>
    </row>
    <row r="33" spans="2:20">
      <c r="B33" s="94">
        <v>27</v>
      </c>
      <c r="C33" s="95" t="s">
        <v>53</v>
      </c>
      <c r="D33" s="96">
        <v>299</v>
      </c>
      <c r="E33" s="96">
        <v>413</v>
      </c>
      <c r="F33" s="96">
        <v>503</v>
      </c>
      <c r="G33" s="97">
        <f t="shared" si="3"/>
        <v>1215</v>
      </c>
      <c r="H33" s="98"/>
      <c r="I33" s="98"/>
      <c r="J33" s="98"/>
      <c r="K33" s="97">
        <f t="shared" si="5"/>
        <v>0</v>
      </c>
      <c r="L33" s="96"/>
      <c r="M33" s="96"/>
      <c r="N33" s="102"/>
      <c r="O33" s="97">
        <f t="shared" si="4"/>
        <v>0</v>
      </c>
      <c r="P33" s="96"/>
      <c r="Q33" s="96"/>
      <c r="R33" s="105"/>
      <c r="S33" s="97">
        <f t="shared" si="1"/>
        <v>0</v>
      </c>
      <c r="T33" s="127">
        <f t="shared" si="2"/>
        <v>1215</v>
      </c>
    </row>
    <row r="34" spans="2:20">
      <c r="B34" s="94">
        <v>28</v>
      </c>
      <c r="C34" s="95" t="s">
        <v>64</v>
      </c>
      <c r="D34" s="96">
        <v>9</v>
      </c>
      <c r="E34" s="96">
        <v>13</v>
      </c>
      <c r="F34" s="96">
        <v>25</v>
      </c>
      <c r="G34" s="97">
        <f t="shared" si="3"/>
        <v>47</v>
      </c>
      <c r="H34" s="98"/>
      <c r="I34" s="96"/>
      <c r="J34" s="98"/>
      <c r="K34" s="97">
        <f>SUM(H34:J34)</f>
        <v>0</v>
      </c>
      <c r="L34" s="96"/>
      <c r="M34" s="96"/>
      <c r="N34" s="102"/>
      <c r="O34" s="97">
        <f>SUM(L34:N34)</f>
        <v>0</v>
      </c>
      <c r="P34" s="96"/>
      <c r="Q34" s="96"/>
      <c r="R34" s="102"/>
      <c r="S34" s="97">
        <f>SUM(P34:R34)</f>
        <v>0</v>
      </c>
      <c r="T34" s="127">
        <f t="shared" si="2"/>
        <v>47</v>
      </c>
    </row>
    <row r="35" spans="2:20">
      <c r="B35" s="94">
        <v>29</v>
      </c>
      <c r="C35" s="95" t="s">
        <v>67</v>
      </c>
      <c r="D35" s="96">
        <v>63</v>
      </c>
      <c r="E35" s="96">
        <v>87</v>
      </c>
      <c r="F35" s="96">
        <v>95</v>
      </c>
      <c r="G35" s="97">
        <f t="shared" si="3"/>
        <v>245</v>
      </c>
      <c r="H35" s="98"/>
      <c r="I35" s="98"/>
      <c r="J35" s="98"/>
      <c r="K35" s="97">
        <f>SUM(H35:J35)</f>
        <v>0</v>
      </c>
      <c r="L35" s="96"/>
      <c r="M35" s="96"/>
      <c r="N35" s="102"/>
      <c r="O35" s="97">
        <f>SUM(L35:N35)</f>
        <v>0</v>
      </c>
      <c r="P35" s="96"/>
      <c r="Q35" s="96"/>
      <c r="R35" s="105"/>
      <c r="S35" s="97">
        <f>SUM(P35:R35)</f>
        <v>0</v>
      </c>
      <c r="T35" s="127">
        <f t="shared" si="2"/>
        <v>245</v>
      </c>
    </row>
    <row r="36" spans="2:20">
      <c r="B36" s="94">
        <v>30</v>
      </c>
      <c r="C36" s="95" t="s">
        <v>63</v>
      </c>
      <c r="D36" s="96">
        <v>163</v>
      </c>
      <c r="E36" s="96">
        <v>174</v>
      </c>
      <c r="F36" s="96">
        <v>188</v>
      </c>
      <c r="G36" s="97">
        <f t="shared" si="3"/>
        <v>525</v>
      </c>
      <c r="H36" s="98"/>
      <c r="I36" s="98"/>
      <c r="J36" s="98"/>
      <c r="K36" s="97">
        <f>SUM(H36:J36)</f>
        <v>0</v>
      </c>
      <c r="L36" s="96"/>
      <c r="M36" s="96"/>
      <c r="N36" s="102"/>
      <c r="O36" s="97">
        <f>SUM(L36:N36)</f>
        <v>0</v>
      </c>
      <c r="P36" s="96"/>
      <c r="Q36" s="96"/>
      <c r="R36" s="105"/>
      <c r="S36" s="97">
        <f>SUM(P36:R36)</f>
        <v>0</v>
      </c>
      <c r="T36" s="127">
        <f t="shared" si="2"/>
        <v>525</v>
      </c>
    </row>
    <row r="37" spans="2:20">
      <c r="B37" s="94">
        <v>31</v>
      </c>
      <c r="C37" s="95" t="s">
        <v>54</v>
      </c>
      <c r="D37" s="96">
        <v>82</v>
      </c>
      <c r="E37" s="96">
        <v>100</v>
      </c>
      <c r="F37" s="96">
        <v>55</v>
      </c>
      <c r="G37" s="97">
        <f t="shared" si="3"/>
        <v>237</v>
      </c>
      <c r="H37" s="98"/>
      <c r="I37" s="98"/>
      <c r="J37" s="98"/>
      <c r="K37" s="97">
        <f t="shared" si="5"/>
        <v>0</v>
      </c>
      <c r="L37" s="96"/>
      <c r="M37" s="96"/>
      <c r="N37" s="102"/>
      <c r="O37" s="97">
        <f>SUM(L37:N37)</f>
        <v>0</v>
      </c>
      <c r="P37" s="96"/>
      <c r="Q37" s="98"/>
      <c r="R37" s="105"/>
      <c r="S37" s="97">
        <f t="shared" si="1"/>
        <v>0</v>
      </c>
      <c r="T37" s="127">
        <f t="shared" si="2"/>
        <v>237</v>
      </c>
    </row>
    <row r="38" spans="2:20">
      <c r="B38" s="94">
        <v>32</v>
      </c>
      <c r="C38" s="95" t="s">
        <v>55</v>
      </c>
      <c r="D38" s="96">
        <v>335</v>
      </c>
      <c r="E38" s="96">
        <v>386</v>
      </c>
      <c r="F38" s="96">
        <v>377</v>
      </c>
      <c r="G38" s="97">
        <f t="shared" si="3"/>
        <v>1098</v>
      </c>
      <c r="H38" s="98"/>
      <c r="I38" s="98"/>
      <c r="J38" s="98"/>
      <c r="K38" s="97">
        <f t="shared" si="5"/>
        <v>0</v>
      </c>
      <c r="L38" s="96"/>
      <c r="M38" s="96"/>
      <c r="N38" s="102"/>
      <c r="O38" s="97">
        <f>L38+M38+N38</f>
        <v>0</v>
      </c>
      <c r="P38" s="96"/>
      <c r="Q38" s="98"/>
      <c r="R38" s="105"/>
      <c r="S38" s="97">
        <f t="shared" si="1"/>
        <v>0</v>
      </c>
      <c r="T38" s="127">
        <f t="shared" si="2"/>
        <v>1098</v>
      </c>
    </row>
    <row r="39" spans="2:20">
      <c r="B39" s="151" t="s">
        <v>6</v>
      </c>
      <c r="C39" s="152"/>
      <c r="D39" s="108">
        <f>SUM(D7:D38)</f>
        <v>9433</v>
      </c>
      <c r="E39" s="108">
        <f t="shared" ref="E39:S39" si="6">SUM(E7:E38)</f>
        <v>10591</v>
      </c>
      <c r="F39" s="108">
        <f t="shared" si="6"/>
        <v>12136</v>
      </c>
      <c r="G39" s="108">
        <f t="shared" si="6"/>
        <v>32160</v>
      </c>
      <c r="H39" s="108">
        <f t="shared" si="6"/>
        <v>0</v>
      </c>
      <c r="I39" s="108">
        <f t="shared" si="6"/>
        <v>0</v>
      </c>
      <c r="J39" s="108">
        <f t="shared" si="6"/>
        <v>0</v>
      </c>
      <c r="K39" s="108">
        <f t="shared" si="6"/>
        <v>0</v>
      </c>
      <c r="L39" s="108">
        <f t="shared" si="6"/>
        <v>0</v>
      </c>
      <c r="M39" s="108">
        <f t="shared" si="6"/>
        <v>0</v>
      </c>
      <c r="N39" s="108">
        <f t="shared" si="6"/>
        <v>0</v>
      </c>
      <c r="O39" s="108">
        <f t="shared" si="6"/>
        <v>0</v>
      </c>
      <c r="P39" s="108">
        <f t="shared" si="6"/>
        <v>0</v>
      </c>
      <c r="Q39" s="108">
        <f t="shared" si="6"/>
        <v>0</v>
      </c>
      <c r="R39" s="108">
        <f t="shared" si="6"/>
        <v>0</v>
      </c>
      <c r="S39" s="108">
        <f t="shared" si="6"/>
        <v>0</v>
      </c>
      <c r="T39" s="109">
        <f>SUM(T7:T38)</f>
        <v>32160</v>
      </c>
    </row>
    <row r="40" spans="2:20" hidden="1">
      <c r="B40" s="142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4"/>
    </row>
    <row r="41" spans="2:20">
      <c r="B41" s="110">
        <v>32</v>
      </c>
      <c r="C41" s="111" t="s">
        <v>8</v>
      </c>
      <c r="D41" s="112">
        <v>909</v>
      </c>
      <c r="E41" s="113">
        <v>907</v>
      </c>
      <c r="F41" s="113">
        <v>1145</v>
      </c>
      <c r="G41" s="114">
        <f t="shared" ref="G41:G60" si="7">SUM(D41:F41)</f>
        <v>2961</v>
      </c>
      <c r="H41" s="115"/>
      <c r="I41" s="115"/>
      <c r="J41" s="115"/>
      <c r="K41" s="114">
        <f>SUM(H41:J41)</f>
        <v>0</v>
      </c>
      <c r="L41" s="113"/>
      <c r="M41" s="115"/>
      <c r="N41" s="113"/>
      <c r="O41" s="114">
        <f t="shared" ref="O41:O60" si="8">SUM(L41:N41)</f>
        <v>0</v>
      </c>
      <c r="P41" s="113"/>
      <c r="Q41" s="113"/>
      <c r="R41" s="115"/>
      <c r="S41" s="114">
        <f t="shared" ref="S41:S60" si="9">SUM(P41:R41)</f>
        <v>0</v>
      </c>
      <c r="T41" s="127">
        <f t="shared" ref="T41:T60" si="10">SUM(G41+K41+O41+S41)</f>
        <v>2961</v>
      </c>
    </row>
    <row r="42" spans="2:20">
      <c r="B42" s="110">
        <v>33</v>
      </c>
      <c r="C42" s="116" t="s">
        <v>12</v>
      </c>
      <c r="D42" s="113">
        <v>14</v>
      </c>
      <c r="E42" s="113">
        <v>13</v>
      </c>
      <c r="F42" s="112">
        <v>16</v>
      </c>
      <c r="G42" s="114">
        <f t="shared" si="7"/>
        <v>43</v>
      </c>
      <c r="H42" s="117"/>
      <c r="I42" s="118"/>
      <c r="J42" s="119"/>
      <c r="K42" s="114">
        <f>H42+I42+J42</f>
        <v>0</v>
      </c>
      <c r="L42" s="118"/>
      <c r="M42" s="118"/>
      <c r="N42" s="118"/>
      <c r="O42" s="114">
        <f>L42+M42+N42</f>
        <v>0</v>
      </c>
      <c r="P42" s="119"/>
      <c r="Q42" s="118"/>
      <c r="R42" s="119"/>
      <c r="S42" s="114">
        <f>P42+Q42+R42</f>
        <v>0</v>
      </c>
      <c r="T42" s="127">
        <f t="shared" si="10"/>
        <v>43</v>
      </c>
    </row>
    <row r="43" spans="2:20">
      <c r="B43" s="110">
        <v>34</v>
      </c>
      <c r="C43" s="116" t="s">
        <v>31</v>
      </c>
      <c r="D43" s="113">
        <v>128</v>
      </c>
      <c r="E43" s="113">
        <v>158</v>
      </c>
      <c r="F43" s="113">
        <v>185</v>
      </c>
      <c r="G43" s="114">
        <f t="shared" si="7"/>
        <v>471</v>
      </c>
      <c r="H43" s="119"/>
      <c r="I43" s="119"/>
      <c r="J43" s="119"/>
      <c r="K43" s="114">
        <f>H43+I43+J43</f>
        <v>0</v>
      </c>
      <c r="L43" s="118"/>
      <c r="M43" s="118"/>
      <c r="N43" s="119"/>
      <c r="O43" s="114">
        <f>L43+M43+N43</f>
        <v>0</v>
      </c>
      <c r="P43" s="118"/>
      <c r="Q43" s="118"/>
      <c r="R43" s="119"/>
      <c r="S43" s="114">
        <f>P43+Q43+R43</f>
        <v>0</v>
      </c>
      <c r="T43" s="127">
        <f t="shared" si="10"/>
        <v>471</v>
      </c>
    </row>
    <row r="44" spans="2:20">
      <c r="B44" s="110">
        <v>35</v>
      </c>
      <c r="C44" s="116" t="s">
        <v>30</v>
      </c>
      <c r="D44" s="113">
        <v>118</v>
      </c>
      <c r="E44" s="113">
        <v>144</v>
      </c>
      <c r="F44" s="113">
        <v>178</v>
      </c>
      <c r="G44" s="114">
        <f t="shared" si="7"/>
        <v>440</v>
      </c>
      <c r="H44" s="119"/>
      <c r="I44" s="119"/>
      <c r="J44" s="119"/>
      <c r="K44" s="114">
        <f>H44+I44+J44</f>
        <v>0</v>
      </c>
      <c r="L44" s="118"/>
      <c r="M44" s="118"/>
      <c r="N44" s="119"/>
      <c r="O44" s="114">
        <f>L44+M44+N44</f>
        <v>0</v>
      </c>
      <c r="P44" s="118"/>
      <c r="Q44" s="118"/>
      <c r="R44" s="119"/>
      <c r="S44" s="114">
        <f>P44+Q44+R44</f>
        <v>0</v>
      </c>
      <c r="T44" s="127">
        <f t="shared" si="10"/>
        <v>440</v>
      </c>
    </row>
    <row r="45" spans="2:20">
      <c r="B45" s="110">
        <v>36</v>
      </c>
      <c r="C45" s="116" t="s">
        <v>11</v>
      </c>
      <c r="D45" s="113">
        <f>D46+D47</f>
        <v>7</v>
      </c>
      <c r="E45" s="113">
        <f>SUM(E46:E47)</f>
        <v>7</v>
      </c>
      <c r="F45" s="112">
        <f>SUM(F46:F47)</f>
        <v>9</v>
      </c>
      <c r="G45" s="114">
        <f t="shared" si="7"/>
        <v>23</v>
      </c>
      <c r="H45" s="119"/>
      <c r="I45" s="119"/>
      <c r="J45" s="119"/>
      <c r="K45" s="114">
        <f>H45+I45+J45</f>
        <v>0</v>
      </c>
      <c r="L45" s="119"/>
      <c r="M45" s="118"/>
      <c r="N45" s="118"/>
      <c r="O45" s="114">
        <f>L45+M45+N45</f>
        <v>0</v>
      </c>
      <c r="P45" s="119"/>
      <c r="Q45" s="118"/>
      <c r="R45" s="119"/>
      <c r="S45" s="114">
        <f>P45+Q45+R45</f>
        <v>0</v>
      </c>
      <c r="T45" s="127">
        <f t="shared" si="10"/>
        <v>23</v>
      </c>
    </row>
    <row r="46" spans="2:20">
      <c r="B46" s="110">
        <v>37</v>
      </c>
      <c r="C46" s="116" t="s">
        <v>71</v>
      </c>
      <c r="D46" s="101">
        <v>6</v>
      </c>
      <c r="E46" s="113">
        <v>7</v>
      </c>
      <c r="F46" s="112">
        <v>8</v>
      </c>
      <c r="G46" s="114">
        <f t="shared" si="7"/>
        <v>21</v>
      </c>
      <c r="H46" s="115"/>
      <c r="I46" s="115"/>
      <c r="J46" s="115"/>
      <c r="K46" s="114">
        <f t="shared" ref="K46:K60" si="11">SUM(H46:J46)</f>
        <v>0</v>
      </c>
      <c r="L46" s="120"/>
      <c r="M46" s="118"/>
      <c r="N46" s="118"/>
      <c r="O46" s="114">
        <f t="shared" si="8"/>
        <v>0</v>
      </c>
      <c r="P46" s="119"/>
      <c r="Q46" s="119"/>
      <c r="R46" s="117"/>
      <c r="S46" s="114">
        <f t="shared" si="9"/>
        <v>0</v>
      </c>
      <c r="T46" s="127">
        <f t="shared" si="10"/>
        <v>21</v>
      </c>
    </row>
    <row r="47" spans="2:20">
      <c r="B47" s="110">
        <v>38</v>
      </c>
      <c r="C47" s="116" t="s">
        <v>10</v>
      </c>
      <c r="D47" s="112">
        <v>1</v>
      </c>
      <c r="E47" s="113">
        <v>0</v>
      </c>
      <c r="F47" s="112">
        <v>1</v>
      </c>
      <c r="G47" s="114">
        <f t="shared" si="7"/>
        <v>2</v>
      </c>
      <c r="H47" s="115"/>
      <c r="I47" s="115"/>
      <c r="J47" s="115"/>
      <c r="K47" s="114">
        <f t="shared" si="11"/>
        <v>0</v>
      </c>
      <c r="L47" s="113"/>
      <c r="M47" s="113"/>
      <c r="N47" s="113"/>
      <c r="O47" s="114">
        <f t="shared" si="8"/>
        <v>0</v>
      </c>
      <c r="P47" s="115"/>
      <c r="Q47" s="115"/>
      <c r="R47" s="121"/>
      <c r="S47" s="114">
        <f>SUM(P47:R47)</f>
        <v>0</v>
      </c>
      <c r="T47" s="127">
        <f t="shared" si="10"/>
        <v>2</v>
      </c>
    </row>
    <row r="48" spans="2:20">
      <c r="B48" s="110">
        <v>39</v>
      </c>
      <c r="C48" s="116" t="s">
        <v>66</v>
      </c>
      <c r="D48" s="113">
        <v>2</v>
      </c>
      <c r="E48" s="113">
        <v>3</v>
      </c>
      <c r="F48" s="112">
        <v>0</v>
      </c>
      <c r="G48" s="114">
        <f>SUM(D48:F48)</f>
        <v>5</v>
      </c>
      <c r="H48" s="113"/>
      <c r="I48" s="113"/>
      <c r="J48" s="113"/>
      <c r="K48" s="114">
        <f>H48+I48+J48</f>
        <v>0</v>
      </c>
      <c r="L48" s="113"/>
      <c r="M48" s="113"/>
      <c r="N48" s="113"/>
      <c r="O48" s="114">
        <f>L48+M48+N48</f>
        <v>0</v>
      </c>
      <c r="P48" s="115"/>
      <c r="Q48" s="113"/>
      <c r="R48" s="121"/>
      <c r="S48" s="114">
        <f>P48+Q48+R48</f>
        <v>0</v>
      </c>
      <c r="T48" s="127">
        <f t="shared" si="10"/>
        <v>5</v>
      </c>
    </row>
    <row r="49" spans="2:21">
      <c r="B49" s="110">
        <v>40</v>
      </c>
      <c r="C49" s="116" t="s">
        <v>72</v>
      </c>
      <c r="D49" s="113">
        <v>165</v>
      </c>
      <c r="E49" s="113">
        <v>146</v>
      </c>
      <c r="F49" s="113">
        <v>181</v>
      </c>
      <c r="G49" s="114">
        <f t="shared" si="7"/>
        <v>492</v>
      </c>
      <c r="H49" s="115"/>
      <c r="I49" s="115"/>
      <c r="J49" s="115"/>
      <c r="K49" s="114">
        <f t="shared" si="11"/>
        <v>0</v>
      </c>
      <c r="L49" s="113"/>
      <c r="M49" s="113"/>
      <c r="N49" s="113"/>
      <c r="O49" s="114">
        <f t="shared" si="8"/>
        <v>0</v>
      </c>
      <c r="P49" s="113"/>
      <c r="Q49" s="115"/>
      <c r="R49" s="115"/>
      <c r="S49" s="114">
        <f t="shared" si="9"/>
        <v>0</v>
      </c>
      <c r="T49" s="127">
        <f t="shared" si="10"/>
        <v>492</v>
      </c>
    </row>
    <row r="50" spans="2:21">
      <c r="B50" s="110">
        <v>41</v>
      </c>
      <c r="C50" s="116" t="s">
        <v>59</v>
      </c>
      <c r="D50" s="113">
        <v>355</v>
      </c>
      <c r="E50" s="113">
        <v>344</v>
      </c>
      <c r="F50" s="113">
        <v>344</v>
      </c>
      <c r="G50" s="114">
        <f t="shared" si="7"/>
        <v>1043</v>
      </c>
      <c r="H50" s="115"/>
      <c r="I50" s="115"/>
      <c r="J50" s="115"/>
      <c r="K50" s="114">
        <f t="shared" si="11"/>
        <v>0</v>
      </c>
      <c r="L50" s="113"/>
      <c r="M50" s="113"/>
      <c r="N50" s="113"/>
      <c r="O50" s="114">
        <f t="shared" si="8"/>
        <v>0</v>
      </c>
      <c r="P50" s="113"/>
      <c r="Q50" s="115"/>
      <c r="R50" s="115"/>
      <c r="S50" s="114">
        <f t="shared" si="9"/>
        <v>0</v>
      </c>
      <c r="T50" s="127">
        <f t="shared" si="10"/>
        <v>1043</v>
      </c>
    </row>
    <row r="51" spans="2:21">
      <c r="B51" s="110">
        <v>42</v>
      </c>
      <c r="C51" s="116" t="s">
        <v>73</v>
      </c>
      <c r="D51" s="96">
        <v>42</v>
      </c>
      <c r="E51" s="113">
        <v>51</v>
      </c>
      <c r="F51" s="113">
        <v>60</v>
      </c>
      <c r="G51" s="114">
        <f t="shared" si="7"/>
        <v>153</v>
      </c>
      <c r="H51" s="115"/>
      <c r="I51" s="115"/>
      <c r="J51" s="115"/>
      <c r="K51" s="114">
        <f t="shared" si="11"/>
        <v>0</v>
      </c>
      <c r="L51" s="113"/>
      <c r="M51" s="113"/>
      <c r="N51" s="113"/>
      <c r="O51" s="114">
        <f t="shared" si="8"/>
        <v>0</v>
      </c>
      <c r="P51" s="113"/>
      <c r="Q51" s="115"/>
      <c r="R51" s="115"/>
      <c r="S51" s="114">
        <f t="shared" si="9"/>
        <v>0</v>
      </c>
      <c r="T51" s="127">
        <f t="shared" si="10"/>
        <v>153</v>
      </c>
    </row>
    <row r="52" spans="2:21">
      <c r="B52" s="110">
        <v>43</v>
      </c>
      <c r="C52" s="116" t="s">
        <v>65</v>
      </c>
      <c r="D52" s="113">
        <v>166</v>
      </c>
      <c r="E52" s="113">
        <v>193</v>
      </c>
      <c r="F52" s="113">
        <v>259</v>
      </c>
      <c r="G52" s="114">
        <f t="shared" si="7"/>
        <v>618</v>
      </c>
      <c r="H52" s="112"/>
      <c r="I52" s="112"/>
      <c r="J52" s="112"/>
      <c r="K52" s="114">
        <f t="shared" si="11"/>
        <v>0</v>
      </c>
      <c r="L52" s="122"/>
      <c r="M52" s="113"/>
      <c r="N52" s="113"/>
      <c r="O52" s="114">
        <f t="shared" si="8"/>
        <v>0</v>
      </c>
      <c r="P52" s="113"/>
      <c r="Q52" s="115"/>
      <c r="R52" s="115"/>
      <c r="S52" s="114">
        <f t="shared" si="9"/>
        <v>0</v>
      </c>
      <c r="T52" s="127">
        <f t="shared" si="10"/>
        <v>618</v>
      </c>
    </row>
    <row r="53" spans="2:21">
      <c r="B53" s="110">
        <v>44</v>
      </c>
      <c r="C53" s="116" t="s">
        <v>137</v>
      </c>
      <c r="D53" s="113">
        <v>302</v>
      </c>
      <c r="E53" s="113">
        <v>310</v>
      </c>
      <c r="F53" s="113">
        <v>357</v>
      </c>
      <c r="G53" s="114">
        <f t="shared" si="7"/>
        <v>969</v>
      </c>
      <c r="H53" s="112"/>
      <c r="I53" s="112"/>
      <c r="J53" s="112"/>
      <c r="K53" s="114">
        <f t="shared" si="11"/>
        <v>0</v>
      </c>
      <c r="L53" s="122"/>
      <c r="M53" s="113"/>
      <c r="N53" s="113"/>
      <c r="O53" s="114">
        <f>+L53+M53+N53</f>
        <v>0</v>
      </c>
      <c r="P53" s="113"/>
      <c r="Q53" s="115"/>
      <c r="R53" s="115"/>
      <c r="S53" s="114">
        <f>+R53+Q53+P53</f>
        <v>0</v>
      </c>
      <c r="T53" s="127">
        <f t="shared" si="10"/>
        <v>969</v>
      </c>
    </row>
    <row r="54" spans="2:21">
      <c r="B54" s="110">
        <v>45</v>
      </c>
      <c r="C54" s="116" t="s">
        <v>138</v>
      </c>
      <c r="D54" s="113">
        <v>442</v>
      </c>
      <c r="E54" s="113">
        <v>499</v>
      </c>
      <c r="F54" s="113">
        <v>548</v>
      </c>
      <c r="G54" s="114">
        <f t="shared" si="7"/>
        <v>1489</v>
      </c>
      <c r="H54" s="112"/>
      <c r="I54" s="112"/>
      <c r="J54" s="112"/>
      <c r="K54" s="114">
        <f t="shared" si="11"/>
        <v>0</v>
      </c>
      <c r="L54" s="122"/>
      <c r="M54" s="113"/>
      <c r="N54" s="113"/>
      <c r="O54" s="114">
        <f>+N54+M54+L54</f>
        <v>0</v>
      </c>
      <c r="P54" s="113"/>
      <c r="Q54" s="115"/>
      <c r="R54" s="115"/>
      <c r="S54" s="114">
        <f>+R54+Q54+P54</f>
        <v>0</v>
      </c>
      <c r="T54" s="127">
        <f t="shared" si="10"/>
        <v>1489</v>
      </c>
    </row>
    <row r="55" spans="2:21">
      <c r="B55" s="110">
        <v>46</v>
      </c>
      <c r="C55" s="116" t="s">
        <v>9</v>
      </c>
      <c r="D55" s="113">
        <v>2658</v>
      </c>
      <c r="E55" s="113">
        <v>3656</v>
      </c>
      <c r="F55" s="113">
        <v>4806</v>
      </c>
      <c r="G55" s="114">
        <f t="shared" si="7"/>
        <v>11120</v>
      </c>
      <c r="H55" s="112"/>
      <c r="I55" s="112"/>
      <c r="J55" s="112"/>
      <c r="K55" s="114">
        <f t="shared" si="11"/>
        <v>0</v>
      </c>
      <c r="L55" s="122"/>
      <c r="M55" s="113"/>
      <c r="N55" s="113"/>
      <c r="O55" s="114">
        <f t="shared" si="8"/>
        <v>0</v>
      </c>
      <c r="P55" s="113"/>
      <c r="Q55" s="115"/>
      <c r="R55" s="115"/>
      <c r="S55" s="114">
        <f t="shared" si="9"/>
        <v>0</v>
      </c>
      <c r="T55" s="127">
        <f t="shared" si="10"/>
        <v>11120</v>
      </c>
    </row>
    <row r="56" spans="2:21">
      <c r="B56" s="110">
        <v>47</v>
      </c>
      <c r="C56" s="116" t="s">
        <v>56</v>
      </c>
      <c r="D56" s="113">
        <v>14810</v>
      </c>
      <c r="E56" s="113">
        <v>14007</v>
      </c>
      <c r="F56" s="113">
        <v>15402</v>
      </c>
      <c r="G56" s="114">
        <f t="shared" si="7"/>
        <v>44219</v>
      </c>
      <c r="H56" s="113"/>
      <c r="I56" s="113"/>
      <c r="J56" s="113"/>
      <c r="K56" s="114">
        <f>H56+I56+J56</f>
        <v>0</v>
      </c>
      <c r="L56" s="113"/>
      <c r="M56" s="113"/>
      <c r="N56" s="113"/>
      <c r="O56" s="114">
        <f>L56+M56+N56</f>
        <v>0</v>
      </c>
      <c r="P56" s="113"/>
      <c r="Q56" s="113"/>
      <c r="R56" s="113"/>
      <c r="S56" s="114">
        <f>SUM(P56:R56)</f>
        <v>0</v>
      </c>
      <c r="T56" s="127">
        <f t="shared" si="10"/>
        <v>44219</v>
      </c>
    </row>
    <row r="57" spans="2:21">
      <c r="B57" s="110">
        <v>48</v>
      </c>
      <c r="C57" s="116" t="s">
        <v>35</v>
      </c>
      <c r="D57" s="96">
        <v>40</v>
      </c>
      <c r="E57" s="113">
        <v>43</v>
      </c>
      <c r="F57" s="112">
        <v>68</v>
      </c>
      <c r="G57" s="114">
        <f t="shared" si="7"/>
        <v>151</v>
      </c>
      <c r="H57" s="113"/>
      <c r="I57" s="113"/>
      <c r="J57" s="113"/>
      <c r="K57" s="123">
        <f>H57+I57+J57</f>
        <v>0</v>
      </c>
      <c r="L57" s="122"/>
      <c r="M57" s="113"/>
      <c r="N57" s="113"/>
      <c r="O57" s="114">
        <f>L57+M57+N57</f>
        <v>0</v>
      </c>
      <c r="P57" s="115"/>
      <c r="Q57" s="113"/>
      <c r="R57" s="113"/>
      <c r="S57" s="114">
        <f>P57+Q57+R57</f>
        <v>0</v>
      </c>
      <c r="T57" s="127">
        <f t="shared" si="10"/>
        <v>151</v>
      </c>
    </row>
    <row r="58" spans="2:21">
      <c r="B58" s="110">
        <v>49</v>
      </c>
      <c r="C58" s="124" t="s">
        <v>74</v>
      </c>
      <c r="D58" s="113">
        <v>4</v>
      </c>
      <c r="E58" s="113">
        <v>7</v>
      </c>
      <c r="F58" s="112">
        <v>4</v>
      </c>
      <c r="G58" s="114">
        <f t="shared" si="7"/>
        <v>15</v>
      </c>
      <c r="H58" s="113"/>
      <c r="I58" s="113"/>
      <c r="J58" s="113"/>
      <c r="K58" s="123">
        <f>H58+I58+J58</f>
        <v>0</v>
      </c>
      <c r="L58" s="122"/>
      <c r="M58" s="113"/>
      <c r="N58" s="113"/>
      <c r="O58" s="114">
        <f>SUM(L58:N58)</f>
        <v>0</v>
      </c>
      <c r="P58" s="115"/>
      <c r="Q58" s="113"/>
      <c r="R58" s="113"/>
      <c r="S58" s="114">
        <f>SUM(P58:R58)</f>
        <v>0</v>
      </c>
      <c r="T58" s="127">
        <f t="shared" si="10"/>
        <v>15</v>
      </c>
    </row>
    <row r="59" spans="2:21">
      <c r="B59" s="110">
        <v>50</v>
      </c>
      <c r="C59" s="111" t="s">
        <v>75</v>
      </c>
      <c r="D59" s="113">
        <v>2</v>
      </c>
      <c r="E59" s="113">
        <v>0</v>
      </c>
      <c r="F59" s="112">
        <v>1</v>
      </c>
      <c r="G59" s="114">
        <f t="shared" si="7"/>
        <v>3</v>
      </c>
      <c r="H59" s="113"/>
      <c r="I59" s="113"/>
      <c r="J59" s="113"/>
      <c r="K59" s="114">
        <f t="shared" si="11"/>
        <v>0</v>
      </c>
      <c r="L59" s="113"/>
      <c r="M59" s="113"/>
      <c r="N59" s="113"/>
      <c r="O59" s="114">
        <f t="shared" si="8"/>
        <v>0</v>
      </c>
      <c r="P59" s="112"/>
      <c r="Q59" s="113"/>
      <c r="R59" s="113"/>
      <c r="S59" s="114">
        <f t="shared" si="9"/>
        <v>0</v>
      </c>
      <c r="T59" s="127">
        <f t="shared" si="10"/>
        <v>3</v>
      </c>
    </row>
    <row r="60" spans="2:21" ht="15.75" thickBot="1">
      <c r="B60" s="128">
        <v>51</v>
      </c>
      <c r="C60" s="129" t="s">
        <v>32</v>
      </c>
      <c r="D60" s="125">
        <v>136</v>
      </c>
      <c r="E60" s="126">
        <v>101</v>
      </c>
      <c r="F60" s="126">
        <v>92</v>
      </c>
      <c r="G60" s="130">
        <f t="shared" si="7"/>
        <v>329</v>
      </c>
      <c r="H60" s="131"/>
      <c r="I60" s="131"/>
      <c r="J60" s="131"/>
      <c r="K60" s="130">
        <f t="shared" si="11"/>
        <v>0</v>
      </c>
      <c r="L60" s="132"/>
      <c r="M60" s="125"/>
      <c r="N60" s="125"/>
      <c r="O60" s="130">
        <f t="shared" si="8"/>
        <v>0</v>
      </c>
      <c r="P60" s="131"/>
      <c r="Q60" s="131"/>
      <c r="R60" s="125"/>
      <c r="S60" s="130">
        <f t="shared" si="9"/>
        <v>0</v>
      </c>
      <c r="T60" s="133">
        <f t="shared" si="10"/>
        <v>329</v>
      </c>
    </row>
    <row r="61" spans="2:21">
      <c r="B61" s="139" t="s">
        <v>142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2:21">
      <c r="B62" s="79"/>
      <c r="C62" s="80"/>
      <c r="D62" s="84"/>
      <c r="E62" s="84"/>
      <c r="F62" s="84"/>
      <c r="G62" s="84"/>
      <c r="H62" s="84"/>
      <c r="I62" s="84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3"/>
    </row>
    <row r="63" spans="2:21">
      <c r="B63" s="79"/>
      <c r="C63" s="80"/>
      <c r="D63" s="84"/>
      <c r="E63" s="84"/>
      <c r="F63" s="84"/>
      <c r="G63" s="84"/>
      <c r="H63" s="84"/>
      <c r="I63" s="84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3"/>
    </row>
    <row r="64" spans="2:21">
      <c r="B64" s="79"/>
      <c r="C64" s="80"/>
      <c r="D64" s="84"/>
      <c r="E64" s="84"/>
      <c r="F64" s="84"/>
      <c r="G64" s="84"/>
      <c r="H64" s="84"/>
      <c r="I64" s="84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3"/>
    </row>
    <row r="65" spans="2:24">
      <c r="B65" s="79"/>
      <c r="C65" s="80"/>
      <c r="D65" s="84"/>
      <c r="E65" s="84"/>
      <c r="F65" s="84"/>
      <c r="G65" s="84"/>
      <c r="H65" s="84"/>
      <c r="I65" s="84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3"/>
    </row>
    <row r="66" spans="2:24">
      <c r="B66" s="92"/>
      <c r="C66" s="93"/>
      <c r="D66" s="84"/>
      <c r="E66" s="84"/>
      <c r="F66" s="84"/>
      <c r="G66" s="84"/>
      <c r="H66" s="84"/>
      <c r="I66" s="84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3"/>
    </row>
    <row r="67" spans="2:24">
      <c r="B67" s="92"/>
      <c r="C67" s="93"/>
      <c r="D67" s="84"/>
      <c r="E67" s="84"/>
      <c r="F67" s="84"/>
      <c r="G67" s="84"/>
      <c r="H67" s="84"/>
      <c r="I67" s="84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3"/>
    </row>
    <row r="68" spans="2:24" ht="17.25" customHeight="1">
      <c r="B68" s="13"/>
      <c r="C68" s="13"/>
      <c r="D68" s="85"/>
      <c r="E68" s="85"/>
      <c r="F68" s="85"/>
      <c r="G68" s="85"/>
      <c r="H68" s="85"/>
      <c r="I68" s="85"/>
      <c r="J68" s="85"/>
      <c r="K68" s="85"/>
      <c r="L68" s="13"/>
      <c r="M68" s="13"/>
      <c r="N68" s="13"/>
      <c r="O68" s="13"/>
      <c r="P68" s="13"/>
      <c r="Q68" s="13"/>
      <c r="R68" s="13"/>
      <c r="S68" s="13"/>
      <c r="T68" s="13"/>
      <c r="U68" s="3"/>
    </row>
    <row r="69" spans="2:24" ht="17.25" customHeight="1">
      <c r="B69" s="13"/>
      <c r="C69" s="13"/>
      <c r="D69" s="134"/>
      <c r="E69" s="134"/>
      <c r="F69" s="134"/>
      <c r="G69" s="134"/>
      <c r="H69" s="85"/>
      <c r="I69" s="85"/>
      <c r="J69" s="85"/>
      <c r="K69" s="85"/>
      <c r="L69" s="13"/>
      <c r="M69" s="13"/>
      <c r="N69" s="13"/>
      <c r="O69" s="13"/>
      <c r="P69" s="171"/>
      <c r="Q69" s="171"/>
      <c r="R69" s="171"/>
      <c r="S69" s="171"/>
      <c r="T69" s="171"/>
      <c r="U69" s="3"/>
    </row>
    <row r="70" spans="2:24" ht="17.25" customHeight="1">
      <c r="B70" s="13"/>
      <c r="C70" s="87"/>
      <c r="D70" s="135"/>
      <c r="E70" s="135"/>
      <c r="F70" s="135"/>
      <c r="G70" s="135"/>
      <c r="H70" s="88"/>
      <c r="I70" s="135"/>
      <c r="J70" s="135"/>
      <c r="K70" s="135"/>
      <c r="L70" s="135"/>
      <c r="M70" s="135"/>
      <c r="N70" s="88"/>
      <c r="O70" s="87"/>
      <c r="P70" s="172"/>
      <c r="Q70" s="172"/>
      <c r="R70" s="172"/>
      <c r="S70" s="172"/>
      <c r="T70" s="172"/>
      <c r="U70" s="3"/>
    </row>
    <row r="71" spans="2:24" ht="17.25" customHeight="1">
      <c r="B71" s="13"/>
      <c r="C71" s="90"/>
      <c r="D71" s="136"/>
      <c r="E71" s="136"/>
      <c r="F71" s="136"/>
      <c r="G71" s="136"/>
      <c r="H71" s="89"/>
      <c r="I71" s="136"/>
      <c r="J71" s="136"/>
      <c r="K71" s="136"/>
      <c r="L71" s="136"/>
      <c r="M71" s="136"/>
      <c r="N71" s="82"/>
      <c r="O71" s="91"/>
      <c r="P71" s="136"/>
      <c r="Q71" s="136"/>
      <c r="R71" s="136"/>
      <c r="S71" s="136"/>
      <c r="T71" s="136"/>
      <c r="U71" s="3"/>
    </row>
    <row r="72" spans="2:24" s="13" customFormat="1" ht="17.25" customHeight="1">
      <c r="D72" s="85"/>
      <c r="E72" s="85"/>
      <c r="G72" s="85"/>
      <c r="H72" s="85"/>
    </row>
    <row r="73" spans="2:24">
      <c r="B73" s="13"/>
      <c r="C73" s="13"/>
      <c r="D73" s="85"/>
      <c r="E73" s="85"/>
      <c r="F73" s="85"/>
      <c r="G73" s="85"/>
      <c r="H73" s="85"/>
      <c r="I73" s="85"/>
      <c r="J73" s="85"/>
      <c r="K73" s="85"/>
      <c r="L73" s="13"/>
      <c r="M73" s="13"/>
      <c r="N73" s="13"/>
      <c r="O73" s="13"/>
      <c r="P73" s="13"/>
      <c r="Q73" s="13"/>
      <c r="R73" s="13"/>
      <c r="S73" s="13"/>
      <c r="T73" s="13"/>
      <c r="U73" s="3"/>
    </row>
    <row r="74" spans="2:24">
      <c r="B74" s="13"/>
      <c r="C74" s="13"/>
      <c r="D74" s="86"/>
      <c r="E74" s="86"/>
      <c r="F74" s="86"/>
      <c r="G74" s="86"/>
      <c r="H74" s="85"/>
      <c r="I74" s="85"/>
      <c r="J74" s="85"/>
      <c r="K74" s="85"/>
      <c r="L74" s="13"/>
      <c r="M74" s="13"/>
      <c r="N74" s="13"/>
      <c r="O74" s="13"/>
      <c r="P74" s="13"/>
      <c r="Q74" s="13"/>
      <c r="R74" s="13"/>
      <c r="S74" s="13"/>
      <c r="T74" s="13"/>
      <c r="U74" s="3"/>
    </row>
    <row r="75" spans="2:24" ht="17.25">
      <c r="B75" s="77"/>
      <c r="C75" s="78"/>
      <c r="D75" s="81"/>
      <c r="E75" s="81"/>
      <c r="F75" s="81"/>
      <c r="G75" s="81"/>
      <c r="H75" s="81"/>
      <c r="I75" s="81"/>
      <c r="M75" s="87"/>
      <c r="N75" s="87"/>
      <c r="O75" s="87"/>
      <c r="P75" s="87"/>
      <c r="Q75" s="87"/>
      <c r="S75" s="3"/>
      <c r="T75" s="3"/>
    </row>
    <row r="76" spans="2:24" ht="17.25">
      <c r="B76" s="3"/>
      <c r="C76" s="78"/>
      <c r="D76" s="82"/>
      <c r="E76" s="82"/>
      <c r="F76" s="82"/>
      <c r="G76" s="82"/>
      <c r="H76" s="82"/>
      <c r="I76" s="82"/>
      <c r="K76" s="83"/>
      <c r="L76" s="83"/>
      <c r="M76" s="83"/>
      <c r="N76" s="83"/>
      <c r="O76" s="83"/>
      <c r="P76" s="83"/>
      <c r="S76" s="3"/>
      <c r="T76" s="3"/>
    </row>
    <row r="77" spans="2:24" ht="17.25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88"/>
      <c r="X77" s="87"/>
    </row>
    <row r="78" spans="2:24" ht="17.25">
      <c r="T78" s="89"/>
      <c r="X78" s="83"/>
    </row>
    <row r="79" spans="2:24">
      <c r="T79" s="85"/>
      <c r="X79" s="13"/>
    </row>
  </sheetData>
  <sortState ref="C39:G56">
    <sortCondition ref="C39:C56"/>
  </sortState>
  <mergeCells count="38">
    <mergeCell ref="R5:R6"/>
    <mergeCell ref="P69:T69"/>
    <mergeCell ref="P70:T70"/>
    <mergeCell ref="P71:T71"/>
    <mergeCell ref="I70:M70"/>
    <mergeCell ref="I71:M71"/>
    <mergeCell ref="D4:G4"/>
    <mergeCell ref="D3:T3"/>
    <mergeCell ref="B1:T1"/>
    <mergeCell ref="B2:T2"/>
    <mergeCell ref="B3:B6"/>
    <mergeCell ref="C3:C4"/>
    <mergeCell ref="H4:K4"/>
    <mergeCell ref="L4:O4"/>
    <mergeCell ref="P4:S4"/>
    <mergeCell ref="T4:T6"/>
    <mergeCell ref="C5:C6"/>
    <mergeCell ref="D5:D6"/>
    <mergeCell ref="E5:E6"/>
    <mergeCell ref="Q5:Q6"/>
    <mergeCell ref="S5:S6"/>
    <mergeCell ref="K5:K6"/>
    <mergeCell ref="D69:G69"/>
    <mergeCell ref="D70:G70"/>
    <mergeCell ref="D71:G71"/>
    <mergeCell ref="M5:M6"/>
    <mergeCell ref="B61:T61"/>
    <mergeCell ref="P5:P6"/>
    <mergeCell ref="B40:T40"/>
    <mergeCell ref="N5:N6"/>
    <mergeCell ref="O5:O6"/>
    <mergeCell ref="F5:F6"/>
    <mergeCell ref="G5:G6"/>
    <mergeCell ref="H5:H6"/>
    <mergeCell ref="I5:I6"/>
    <mergeCell ref="B39:C39"/>
    <mergeCell ref="J5:J6"/>
    <mergeCell ref="L5:L6"/>
  </mergeCells>
  <printOptions horizontalCentered="1" verticalCentered="1"/>
  <pageMargins left="0" right="0" top="0" bottom="0" header="0" footer="0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9"/>
  <sheetViews>
    <sheetView showGridLines="0" topLeftCell="A7" workbookViewId="0">
      <selection activeCell="D11" sqref="D11"/>
    </sheetView>
  </sheetViews>
  <sheetFormatPr baseColWidth="10" defaultRowHeight="1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2"/>
      <c r="U1" s="12"/>
      <c r="V1" s="12"/>
      <c r="W1" s="12"/>
      <c r="X1" s="12"/>
      <c r="Y1" s="12"/>
      <c r="Z1" s="12"/>
      <c r="AA1" s="12"/>
    </row>
    <row r="2" spans="1:28" ht="18" customHeight="1">
      <c r="A2" s="176" t="s">
        <v>76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28" ht="21.75" customHeight="1" thickBot="1">
      <c r="A3" s="177" t="s">
        <v>133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28" ht="15.75" customHeight="1" thickBot="1">
      <c r="A4" s="178" t="s">
        <v>1</v>
      </c>
      <c r="B4" s="180" t="s">
        <v>2</v>
      </c>
      <c r="C4" s="182" t="s">
        <v>134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3"/>
    </row>
    <row r="5" spans="1:28" ht="17.25" customHeight="1" thickBot="1">
      <c r="A5" s="179"/>
      <c r="B5" s="181"/>
      <c r="C5" s="184" t="s">
        <v>17</v>
      </c>
      <c r="D5" s="184"/>
      <c r="E5" s="184"/>
      <c r="F5" s="185"/>
      <c r="G5" s="186" t="s">
        <v>18</v>
      </c>
      <c r="H5" s="184"/>
      <c r="I5" s="184"/>
      <c r="J5" s="185"/>
      <c r="K5" s="187" t="s">
        <v>19</v>
      </c>
      <c r="L5" s="188"/>
      <c r="M5" s="188"/>
      <c r="N5" s="189"/>
      <c r="O5" s="187" t="s">
        <v>20</v>
      </c>
      <c r="P5" s="188"/>
      <c r="Q5" s="188"/>
      <c r="R5" s="189"/>
      <c r="S5" s="190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>
      <c r="A6" s="179"/>
      <c r="B6" s="193" t="s">
        <v>56</v>
      </c>
      <c r="C6" s="197" t="s">
        <v>21</v>
      </c>
      <c r="D6" s="197" t="s">
        <v>22</v>
      </c>
      <c r="E6" s="197" t="s">
        <v>23</v>
      </c>
      <c r="F6" s="204" t="s">
        <v>16</v>
      </c>
      <c r="G6" s="206" t="s">
        <v>13</v>
      </c>
      <c r="H6" s="206" t="s">
        <v>14</v>
      </c>
      <c r="I6" s="206" t="s">
        <v>15</v>
      </c>
      <c r="J6" s="207" t="s">
        <v>16</v>
      </c>
      <c r="K6" s="173" t="s">
        <v>24</v>
      </c>
      <c r="L6" s="173" t="s">
        <v>25</v>
      </c>
      <c r="M6" s="173" t="s">
        <v>26</v>
      </c>
      <c r="N6" s="195" t="s">
        <v>16</v>
      </c>
      <c r="O6" s="173" t="s">
        <v>27</v>
      </c>
      <c r="P6" s="173" t="s">
        <v>28</v>
      </c>
      <c r="Q6" s="173" t="s">
        <v>29</v>
      </c>
      <c r="R6" s="195" t="s">
        <v>16</v>
      </c>
      <c r="S6" s="191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>
      <c r="A7" s="179"/>
      <c r="B7" s="194"/>
      <c r="C7" s="198"/>
      <c r="D7" s="198"/>
      <c r="E7" s="198"/>
      <c r="F7" s="205"/>
      <c r="G7" s="174"/>
      <c r="H7" s="174"/>
      <c r="I7" s="174"/>
      <c r="J7" s="196"/>
      <c r="K7" s="174"/>
      <c r="L7" s="174"/>
      <c r="M7" s="174"/>
      <c r="N7" s="196"/>
      <c r="O7" s="174"/>
      <c r="P7" s="174"/>
      <c r="Q7" s="174"/>
      <c r="R7" s="196"/>
      <c r="S7" s="192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>
      <c r="A8" s="28">
        <v>1</v>
      </c>
      <c r="B8" s="9" t="s">
        <v>77</v>
      </c>
      <c r="C8" s="15">
        <v>49</v>
      </c>
      <c r="D8" s="15">
        <v>20</v>
      </c>
      <c r="E8" s="15"/>
      <c r="F8" s="16">
        <f>SUM(C8:E8)</f>
        <v>69</v>
      </c>
      <c r="G8" s="17"/>
      <c r="H8" s="17"/>
      <c r="I8" s="17"/>
      <c r="J8" s="16">
        <f t="shared" ref="J8:J13" si="0">SUM(G8:I8)</f>
        <v>0</v>
      </c>
      <c r="K8" s="17"/>
      <c r="L8" s="15"/>
      <c r="M8" s="18"/>
      <c r="N8" s="16">
        <f>K8+L8+M8</f>
        <v>0</v>
      </c>
      <c r="O8" s="17"/>
      <c r="P8" s="17"/>
      <c r="Q8" s="18"/>
      <c r="R8" s="16">
        <f t="shared" ref="R8:R14" si="1">O8+P8+Q8</f>
        <v>0</v>
      </c>
      <c r="S8" s="4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>
      <c r="A9" s="28">
        <v>2</v>
      </c>
      <c r="B9" s="9" t="s">
        <v>78</v>
      </c>
      <c r="C9" s="15">
        <v>474</v>
      </c>
      <c r="D9" s="15">
        <v>442</v>
      </c>
      <c r="E9" s="15"/>
      <c r="F9" s="16">
        <f t="shared" ref="F9:F14" si="2">SUM(C9:E9)</f>
        <v>916</v>
      </c>
      <c r="G9" s="17"/>
      <c r="H9" s="17"/>
      <c r="I9" s="17"/>
      <c r="J9" s="16">
        <f t="shared" si="0"/>
        <v>0</v>
      </c>
      <c r="K9" s="17"/>
      <c r="L9" s="15"/>
      <c r="M9" s="19"/>
      <c r="N9" s="16">
        <f t="shared" ref="N9:N14" si="3">K9+L9+M9</f>
        <v>0</v>
      </c>
      <c r="O9" s="17"/>
      <c r="P9" s="17"/>
      <c r="Q9" s="18"/>
      <c r="R9" s="16">
        <f t="shared" si="1"/>
        <v>0</v>
      </c>
      <c r="S9" s="25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>
      <c r="A10" s="28">
        <v>3</v>
      </c>
      <c r="B10" s="9" t="s">
        <v>79</v>
      </c>
      <c r="C10" s="20">
        <v>1797</v>
      </c>
      <c r="D10" s="15">
        <v>3724</v>
      </c>
      <c r="E10" s="20"/>
      <c r="F10" s="16">
        <f t="shared" si="2"/>
        <v>5521</v>
      </c>
      <c r="G10" s="20"/>
      <c r="H10" s="20"/>
      <c r="I10" s="20"/>
      <c r="J10" s="16">
        <f t="shared" si="0"/>
        <v>0</v>
      </c>
      <c r="K10" s="20"/>
      <c r="L10" s="20"/>
      <c r="M10" s="36"/>
      <c r="N10" s="16">
        <f t="shared" si="3"/>
        <v>0</v>
      </c>
      <c r="O10" s="20"/>
      <c r="P10" s="20"/>
      <c r="Q10" s="36"/>
      <c r="R10" s="16">
        <f t="shared" si="1"/>
        <v>0</v>
      </c>
      <c r="S10" s="25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>
      <c r="A11" s="28">
        <v>4</v>
      </c>
      <c r="B11" s="9" t="s">
        <v>44</v>
      </c>
      <c r="C11" s="20">
        <v>2517</v>
      </c>
      <c r="D11" s="15">
        <v>1694</v>
      </c>
      <c r="E11" s="20"/>
      <c r="F11" s="16">
        <f t="shared" si="2"/>
        <v>4211</v>
      </c>
      <c r="G11" s="20"/>
      <c r="H11" s="20"/>
      <c r="I11" s="20"/>
      <c r="J11" s="16">
        <f t="shared" si="0"/>
        <v>0</v>
      </c>
      <c r="K11" s="20"/>
      <c r="L11" s="20"/>
      <c r="M11" s="20"/>
      <c r="N11" s="16">
        <f t="shared" si="3"/>
        <v>0</v>
      </c>
      <c r="O11" s="20"/>
      <c r="P11" s="20"/>
      <c r="Q11" s="20"/>
      <c r="R11" s="16">
        <f t="shared" si="1"/>
        <v>0</v>
      </c>
      <c r="S11" s="25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>
      <c r="A12" s="28">
        <v>5</v>
      </c>
      <c r="B12" s="9" t="s">
        <v>80</v>
      </c>
      <c r="C12" s="15">
        <v>10929</v>
      </c>
      <c r="D12" s="15">
        <v>5432</v>
      </c>
      <c r="E12" s="15"/>
      <c r="F12" s="16">
        <f t="shared" si="2"/>
        <v>16361</v>
      </c>
      <c r="G12" s="20"/>
      <c r="H12" s="20"/>
      <c r="I12" s="20"/>
      <c r="J12" s="16">
        <f t="shared" si="0"/>
        <v>0</v>
      </c>
      <c r="K12" s="20"/>
      <c r="L12" s="20"/>
      <c r="M12" s="36"/>
      <c r="N12" s="16">
        <f t="shared" si="3"/>
        <v>0</v>
      </c>
      <c r="O12" s="20"/>
      <c r="P12" s="20"/>
      <c r="Q12" s="36"/>
      <c r="R12" s="16">
        <f t="shared" si="1"/>
        <v>0</v>
      </c>
      <c r="S12" s="25">
        <f t="shared" si="4"/>
        <v>16361</v>
      </c>
    </row>
    <row r="13" spans="1:28">
      <c r="A13" s="28">
        <v>6</v>
      </c>
      <c r="B13" s="9" t="s">
        <v>81</v>
      </c>
      <c r="C13" s="15">
        <v>764</v>
      </c>
      <c r="D13" s="15">
        <v>403</v>
      </c>
      <c r="E13" s="15"/>
      <c r="F13" s="16">
        <f t="shared" si="2"/>
        <v>1167</v>
      </c>
      <c r="G13" s="20"/>
      <c r="H13" s="20"/>
      <c r="I13" s="20"/>
      <c r="J13" s="16">
        <f t="shared" si="0"/>
        <v>0</v>
      </c>
      <c r="K13" s="20"/>
      <c r="L13" s="20"/>
      <c r="M13" s="36"/>
      <c r="N13" s="16">
        <f t="shared" si="3"/>
        <v>0</v>
      </c>
      <c r="O13" s="20"/>
      <c r="P13" s="20"/>
      <c r="Q13" s="36"/>
      <c r="R13" s="16">
        <f t="shared" si="1"/>
        <v>0</v>
      </c>
      <c r="S13" s="25">
        <f t="shared" si="4"/>
        <v>1167</v>
      </c>
    </row>
    <row r="14" spans="1:28">
      <c r="A14" s="28">
        <v>7</v>
      </c>
      <c r="B14" s="10" t="s">
        <v>82</v>
      </c>
      <c r="C14" s="15">
        <v>1201</v>
      </c>
      <c r="D14" s="15">
        <v>1087</v>
      </c>
      <c r="E14" s="20"/>
      <c r="F14" s="16">
        <f t="shared" si="2"/>
        <v>2288</v>
      </c>
      <c r="G14" s="17"/>
      <c r="H14" s="17"/>
      <c r="I14" s="17"/>
      <c r="J14" s="16">
        <f>SUM(G14:I14)</f>
        <v>0</v>
      </c>
      <c r="K14" s="20"/>
      <c r="L14" s="20"/>
      <c r="M14" s="36"/>
      <c r="N14" s="16">
        <f t="shared" si="3"/>
        <v>0</v>
      </c>
      <c r="O14" s="20"/>
      <c r="P14" s="20"/>
      <c r="Q14" s="36"/>
      <c r="R14" s="16">
        <f t="shared" si="1"/>
        <v>0</v>
      </c>
      <c r="S14" s="25">
        <f t="shared" si="4"/>
        <v>2288</v>
      </c>
    </row>
    <row r="15" spans="1:28" ht="15.75" thickBot="1">
      <c r="A15" s="199" t="s">
        <v>83</v>
      </c>
      <c r="B15" s="200"/>
      <c r="C15" s="42"/>
      <c r="D15" s="42"/>
      <c r="E15" s="42"/>
      <c r="F15" s="42">
        <f t="shared" ref="F15:S15" si="5">SUM(F8:F14)</f>
        <v>30533</v>
      </c>
      <c r="G15" s="42"/>
      <c r="H15" s="42"/>
      <c r="I15" s="42"/>
      <c r="J15" s="43">
        <f>SUM(J8:J14)</f>
        <v>0</v>
      </c>
      <c r="K15" s="42"/>
      <c r="L15" s="42"/>
      <c r="M15" s="42"/>
      <c r="N15" s="43">
        <f t="shared" si="5"/>
        <v>0</v>
      </c>
      <c r="O15" s="42"/>
      <c r="P15" s="42"/>
      <c r="Q15" s="42"/>
      <c r="R15" s="42">
        <f t="shared" si="5"/>
        <v>0</v>
      </c>
      <c r="S15" s="44">
        <f t="shared" si="5"/>
        <v>30533</v>
      </c>
      <c r="T15" s="45"/>
    </row>
    <row r="16" spans="1:28" ht="15" customHeight="1">
      <c r="A16" s="201" t="s">
        <v>1</v>
      </c>
      <c r="B16" s="202" t="s">
        <v>9</v>
      </c>
      <c r="C16" s="197" t="s">
        <v>21</v>
      </c>
      <c r="D16" s="197" t="s">
        <v>22</v>
      </c>
      <c r="E16" s="197" t="s">
        <v>23</v>
      </c>
      <c r="F16" s="204" t="s">
        <v>16</v>
      </c>
      <c r="G16" s="206" t="s">
        <v>13</v>
      </c>
      <c r="H16" s="206" t="s">
        <v>14</v>
      </c>
      <c r="I16" s="206" t="s">
        <v>15</v>
      </c>
      <c r="J16" s="195" t="s">
        <v>16</v>
      </c>
      <c r="K16" s="206" t="s">
        <v>24</v>
      </c>
      <c r="L16" s="206" t="s">
        <v>25</v>
      </c>
      <c r="M16" s="206" t="s">
        <v>26</v>
      </c>
      <c r="N16" s="195" t="s">
        <v>16</v>
      </c>
      <c r="O16" s="206" t="s">
        <v>27</v>
      </c>
      <c r="P16" s="206" t="s">
        <v>28</v>
      </c>
      <c r="Q16" s="206" t="s">
        <v>29</v>
      </c>
      <c r="R16" s="210" t="s">
        <v>16</v>
      </c>
      <c r="S16" s="208" t="s">
        <v>7</v>
      </c>
    </row>
    <row r="17" spans="1:19" ht="15" customHeight="1" thickBot="1">
      <c r="A17" s="179"/>
      <c r="B17" s="203"/>
      <c r="C17" s="198"/>
      <c r="D17" s="198"/>
      <c r="E17" s="198"/>
      <c r="F17" s="205"/>
      <c r="G17" s="174"/>
      <c r="H17" s="174"/>
      <c r="I17" s="174"/>
      <c r="J17" s="196"/>
      <c r="K17" s="174"/>
      <c r="L17" s="174"/>
      <c r="M17" s="174"/>
      <c r="N17" s="196"/>
      <c r="O17" s="174"/>
      <c r="P17" s="174"/>
      <c r="Q17" s="174"/>
      <c r="R17" s="211"/>
      <c r="S17" s="209"/>
    </row>
    <row r="18" spans="1:19" ht="28.5" customHeight="1">
      <c r="A18" s="29">
        <v>1</v>
      </c>
      <c r="B18" s="46" t="s">
        <v>135</v>
      </c>
      <c r="C18" s="47">
        <v>5</v>
      </c>
      <c r="D18" s="47">
        <v>7</v>
      </c>
      <c r="E18" s="47"/>
      <c r="F18" s="48">
        <f>+C18+D18+E18</f>
        <v>12</v>
      </c>
      <c r="G18" s="49"/>
      <c r="H18" s="49"/>
      <c r="I18" s="49"/>
      <c r="J18" s="48">
        <f>+G18+H18+I18</f>
        <v>0</v>
      </c>
      <c r="K18" s="49"/>
      <c r="L18" s="49"/>
      <c r="M18" s="49"/>
      <c r="N18" s="48">
        <f>+K18+L18+M18</f>
        <v>0</v>
      </c>
      <c r="O18" s="49"/>
      <c r="P18" s="47"/>
      <c r="Q18" s="50"/>
      <c r="R18" s="51">
        <f>+O18+P18+Q18</f>
        <v>0</v>
      </c>
      <c r="S18" s="41">
        <f>+F18+J18+N18+R18</f>
        <v>12</v>
      </c>
    </row>
    <row r="19" spans="1:19" ht="30.75" thickBot="1">
      <c r="A19" s="29">
        <v>2</v>
      </c>
      <c r="B19" s="46" t="s">
        <v>84</v>
      </c>
      <c r="C19" s="22">
        <v>18</v>
      </c>
      <c r="D19" s="22">
        <v>65</v>
      </c>
      <c r="E19" s="22"/>
      <c r="F19" s="48">
        <f t="shared" ref="F19:F67" si="6">+C19+D19+E19</f>
        <v>83</v>
      </c>
      <c r="G19" s="30"/>
      <c r="H19" s="30"/>
      <c r="I19" s="30"/>
      <c r="J19" s="48">
        <f t="shared" ref="J19:J67" si="7">+G19+H19+I19</f>
        <v>0</v>
      </c>
      <c r="K19" s="30"/>
      <c r="L19" s="30"/>
      <c r="M19" s="30"/>
      <c r="N19" s="48">
        <f t="shared" ref="N19:N67" si="8">+K19+L19+M19</f>
        <v>0</v>
      </c>
      <c r="O19" s="30"/>
      <c r="P19" s="37"/>
      <c r="Q19" s="52"/>
      <c r="R19" s="23">
        <f t="shared" ref="R19:R67" si="9">+O19+P19+Q19</f>
        <v>0</v>
      </c>
      <c r="S19" s="25">
        <f t="shared" ref="S19:S67" si="10">+R19+N19+J19+F19</f>
        <v>83</v>
      </c>
    </row>
    <row r="20" spans="1:19" ht="30">
      <c r="A20" s="29">
        <v>3</v>
      </c>
      <c r="B20" s="46" t="s">
        <v>85</v>
      </c>
      <c r="C20" s="22">
        <v>2</v>
      </c>
      <c r="D20" s="22">
        <v>2</v>
      </c>
      <c r="E20" s="22"/>
      <c r="F20" s="48">
        <f t="shared" si="6"/>
        <v>4</v>
      </c>
      <c r="G20" s="30"/>
      <c r="H20" s="30"/>
      <c r="I20" s="30"/>
      <c r="J20" s="48">
        <f t="shared" si="7"/>
        <v>0</v>
      </c>
      <c r="K20" s="30"/>
      <c r="L20" s="30"/>
      <c r="M20" s="30"/>
      <c r="N20" s="48">
        <f t="shared" si="8"/>
        <v>0</v>
      </c>
      <c r="O20" s="30"/>
      <c r="P20" s="37"/>
      <c r="Q20" s="52"/>
      <c r="R20" s="48">
        <f t="shared" si="9"/>
        <v>0</v>
      </c>
      <c r="S20" s="41">
        <f t="shared" ref="S20" si="11">+F20+J20+N20+R20</f>
        <v>4</v>
      </c>
    </row>
    <row r="21" spans="1:19" ht="30.75" thickBot="1">
      <c r="A21" s="29">
        <v>4</v>
      </c>
      <c r="B21" s="46" t="s">
        <v>86</v>
      </c>
      <c r="C21" s="22">
        <v>36</v>
      </c>
      <c r="D21" s="22">
        <v>85</v>
      </c>
      <c r="E21" s="21"/>
      <c r="F21" s="48">
        <f t="shared" si="6"/>
        <v>121</v>
      </c>
      <c r="G21" s="8"/>
      <c r="H21" s="8"/>
      <c r="I21" s="8"/>
      <c r="J21" s="48">
        <f t="shared" si="7"/>
        <v>0</v>
      </c>
      <c r="K21" s="31"/>
      <c r="L21" s="32"/>
      <c r="M21" s="32"/>
      <c r="N21" s="48">
        <f t="shared" si="8"/>
        <v>0</v>
      </c>
      <c r="O21" s="30"/>
      <c r="P21" s="30"/>
      <c r="Q21" s="31"/>
      <c r="R21" s="48">
        <f t="shared" si="9"/>
        <v>0</v>
      </c>
      <c r="S21" s="25">
        <f t="shared" si="10"/>
        <v>121</v>
      </c>
    </row>
    <row r="22" spans="1:19" ht="30">
      <c r="A22" s="29">
        <v>5</v>
      </c>
      <c r="B22" s="46" t="s">
        <v>87</v>
      </c>
      <c r="C22" s="22">
        <v>2</v>
      </c>
      <c r="D22" s="22">
        <v>2</v>
      </c>
      <c r="E22" s="21"/>
      <c r="F22" s="48">
        <f t="shared" si="6"/>
        <v>4</v>
      </c>
      <c r="G22" s="8"/>
      <c r="H22" s="8"/>
      <c r="I22" s="8"/>
      <c r="J22" s="48">
        <f t="shared" si="7"/>
        <v>0</v>
      </c>
      <c r="K22" s="31"/>
      <c r="L22" s="32"/>
      <c r="M22" s="32"/>
      <c r="N22" s="48">
        <f t="shared" si="8"/>
        <v>0</v>
      </c>
      <c r="O22" s="30"/>
      <c r="P22" s="30"/>
      <c r="Q22" s="31"/>
      <c r="R22" s="48">
        <f t="shared" si="9"/>
        <v>0</v>
      </c>
      <c r="S22" s="41">
        <f t="shared" ref="S22" si="12">+F22+J22+N22+R22</f>
        <v>4</v>
      </c>
    </row>
    <row r="23" spans="1:19" ht="45.75" thickBot="1">
      <c r="A23" s="29">
        <v>6</v>
      </c>
      <c r="B23" s="46" t="s">
        <v>88</v>
      </c>
      <c r="C23" s="22"/>
      <c r="D23" s="21"/>
      <c r="E23" s="21"/>
      <c r="F23" s="48">
        <f t="shared" si="6"/>
        <v>0</v>
      </c>
      <c r="G23" s="8"/>
      <c r="H23" s="8"/>
      <c r="I23" s="8"/>
      <c r="J23" s="48">
        <f t="shared" si="7"/>
        <v>0</v>
      </c>
      <c r="K23" s="22"/>
      <c r="L23" s="8"/>
      <c r="M23" s="8"/>
      <c r="N23" s="48">
        <f t="shared" si="8"/>
        <v>0</v>
      </c>
      <c r="O23" s="8"/>
      <c r="P23" s="8"/>
      <c r="Q23" s="53"/>
      <c r="R23" s="48">
        <f t="shared" si="9"/>
        <v>0</v>
      </c>
      <c r="S23" s="25">
        <f t="shared" si="10"/>
        <v>0</v>
      </c>
    </row>
    <row r="24" spans="1:19" ht="45">
      <c r="A24" s="29">
        <v>7</v>
      </c>
      <c r="B24" s="46" t="s">
        <v>89</v>
      </c>
      <c r="C24" s="22">
        <v>48</v>
      </c>
      <c r="D24" s="22">
        <v>67</v>
      </c>
      <c r="E24" s="21"/>
      <c r="F24" s="48">
        <f t="shared" si="6"/>
        <v>115</v>
      </c>
      <c r="G24" s="8"/>
      <c r="H24" s="8"/>
      <c r="I24" s="8"/>
      <c r="J24" s="48">
        <f t="shared" si="7"/>
        <v>0</v>
      </c>
      <c r="K24" s="8"/>
      <c r="L24" s="8"/>
      <c r="M24" s="8"/>
      <c r="N24" s="48">
        <f t="shared" si="8"/>
        <v>0</v>
      </c>
      <c r="O24" s="8"/>
      <c r="P24" s="8"/>
      <c r="Q24" s="54"/>
      <c r="R24" s="48">
        <f t="shared" si="9"/>
        <v>0</v>
      </c>
      <c r="S24" s="41">
        <f t="shared" ref="S24" si="13">+F24+J24+N24+R24</f>
        <v>115</v>
      </c>
    </row>
    <row r="25" spans="1:19" ht="30.75" thickBot="1">
      <c r="A25" s="29">
        <v>8</v>
      </c>
      <c r="B25" s="46" t="s">
        <v>90</v>
      </c>
      <c r="C25" s="21">
        <v>26</v>
      </c>
      <c r="D25" s="22">
        <v>19</v>
      </c>
      <c r="E25" s="22"/>
      <c r="F25" s="48">
        <f t="shared" si="6"/>
        <v>45</v>
      </c>
      <c r="G25" s="8"/>
      <c r="H25" s="8"/>
      <c r="I25" s="8"/>
      <c r="J25" s="48">
        <f t="shared" si="7"/>
        <v>0</v>
      </c>
      <c r="K25" s="8"/>
      <c r="L25" s="22"/>
      <c r="M25" s="22"/>
      <c r="N25" s="48">
        <f t="shared" si="8"/>
        <v>0</v>
      </c>
      <c r="O25" s="8"/>
      <c r="P25" s="8"/>
      <c r="Q25" s="54"/>
      <c r="R25" s="48">
        <f t="shared" si="9"/>
        <v>0</v>
      </c>
      <c r="S25" s="25">
        <f t="shared" si="10"/>
        <v>45</v>
      </c>
    </row>
    <row r="26" spans="1:19">
      <c r="A26" s="29">
        <v>9</v>
      </c>
      <c r="B26" s="46" t="s">
        <v>91</v>
      </c>
      <c r="C26" s="22">
        <v>5</v>
      </c>
      <c r="D26" s="22">
        <v>5</v>
      </c>
      <c r="E26" s="22"/>
      <c r="F26" s="48">
        <f t="shared" si="6"/>
        <v>10</v>
      </c>
      <c r="G26" s="8"/>
      <c r="H26" s="8"/>
      <c r="I26" s="8"/>
      <c r="J26" s="48">
        <f t="shared" si="7"/>
        <v>0</v>
      </c>
      <c r="K26" s="8"/>
      <c r="L26" s="8"/>
      <c r="M26" s="22"/>
      <c r="N26" s="48">
        <f t="shared" si="8"/>
        <v>0</v>
      </c>
      <c r="O26" s="8"/>
      <c r="P26" s="8"/>
      <c r="Q26" s="54"/>
      <c r="R26" s="48">
        <f t="shared" si="9"/>
        <v>0</v>
      </c>
      <c r="S26" s="41">
        <f t="shared" ref="S26" si="14">+F26+J26+N26+R26</f>
        <v>10</v>
      </c>
    </row>
    <row r="27" spans="1:19" ht="15.75" thickBot="1">
      <c r="A27" s="29">
        <v>10</v>
      </c>
      <c r="B27" s="55" t="s">
        <v>92</v>
      </c>
      <c r="C27" s="21"/>
      <c r="D27" s="21"/>
      <c r="E27" s="21"/>
      <c r="F27" s="48">
        <f t="shared" si="6"/>
        <v>0</v>
      </c>
      <c r="G27" s="21"/>
      <c r="H27" s="21"/>
      <c r="I27" s="21"/>
      <c r="J27" s="48">
        <f t="shared" si="7"/>
        <v>0</v>
      </c>
      <c r="K27" s="24"/>
      <c r="L27" s="22"/>
      <c r="M27" s="22"/>
      <c r="N27" s="48">
        <f t="shared" si="8"/>
        <v>0</v>
      </c>
      <c r="O27" s="8"/>
      <c r="P27" s="8"/>
      <c r="Q27" s="54"/>
      <c r="R27" s="48">
        <f t="shared" si="9"/>
        <v>0</v>
      </c>
      <c r="S27" s="25">
        <f t="shared" si="10"/>
        <v>0</v>
      </c>
    </row>
    <row r="28" spans="1:19" ht="30">
      <c r="A28" s="29">
        <v>11</v>
      </c>
      <c r="B28" s="55" t="s">
        <v>93</v>
      </c>
      <c r="C28" s="21">
        <v>29</v>
      </c>
      <c r="D28" s="21">
        <v>22</v>
      </c>
      <c r="E28" s="21"/>
      <c r="F28" s="48">
        <f t="shared" si="6"/>
        <v>51</v>
      </c>
      <c r="G28" s="21"/>
      <c r="H28" s="21"/>
      <c r="I28" s="21"/>
      <c r="J28" s="48">
        <f t="shared" si="7"/>
        <v>0</v>
      </c>
      <c r="K28" s="24"/>
      <c r="L28" s="21"/>
      <c r="M28" s="22"/>
      <c r="N28" s="48">
        <f t="shared" si="8"/>
        <v>0</v>
      </c>
      <c r="O28" s="8"/>
      <c r="P28" s="8"/>
      <c r="Q28" s="54"/>
      <c r="R28" s="48">
        <f t="shared" si="9"/>
        <v>0</v>
      </c>
      <c r="S28" s="41">
        <f t="shared" ref="S28" si="15">+F28+J28+N28+R28</f>
        <v>51</v>
      </c>
    </row>
    <row r="29" spans="1:19" ht="30.75" thickBot="1">
      <c r="A29" s="29">
        <v>12</v>
      </c>
      <c r="B29" s="55" t="s">
        <v>94</v>
      </c>
      <c r="C29" s="21"/>
      <c r="D29" s="21"/>
      <c r="E29" s="21"/>
      <c r="F29" s="48"/>
      <c r="G29" s="21"/>
      <c r="H29" s="21"/>
      <c r="I29" s="21"/>
      <c r="J29" s="48"/>
      <c r="K29" s="24"/>
      <c r="L29" s="21"/>
      <c r="M29" s="22"/>
      <c r="N29" s="48">
        <f t="shared" si="8"/>
        <v>0</v>
      </c>
      <c r="O29" s="8"/>
      <c r="P29" s="8"/>
      <c r="Q29" s="54"/>
      <c r="R29" s="48"/>
      <c r="S29" s="25">
        <f t="shared" si="10"/>
        <v>0</v>
      </c>
    </row>
    <row r="30" spans="1:19" ht="30">
      <c r="A30" s="29">
        <v>13</v>
      </c>
      <c r="B30" s="55" t="s">
        <v>95</v>
      </c>
      <c r="C30" s="21">
        <v>2</v>
      </c>
      <c r="D30" s="21"/>
      <c r="E30" s="21"/>
      <c r="F30" s="48">
        <f t="shared" si="6"/>
        <v>2</v>
      </c>
      <c r="G30" s="21"/>
      <c r="H30" s="21"/>
      <c r="I30" s="21"/>
      <c r="J30" s="48">
        <f t="shared" si="7"/>
        <v>0</v>
      </c>
      <c r="K30" s="24"/>
      <c r="L30" s="21"/>
      <c r="M30" s="22"/>
      <c r="N30" s="48">
        <f t="shared" si="8"/>
        <v>0</v>
      </c>
      <c r="O30" s="8"/>
      <c r="P30" s="8"/>
      <c r="Q30" s="54"/>
      <c r="R30" s="48">
        <f t="shared" si="9"/>
        <v>0</v>
      </c>
      <c r="S30" s="41">
        <f t="shared" ref="S30" si="16">+F30+J30+N30+R30</f>
        <v>2</v>
      </c>
    </row>
    <row r="31" spans="1:19" ht="30.75" thickBot="1">
      <c r="A31" s="29">
        <v>14</v>
      </c>
      <c r="B31" s="55" t="s">
        <v>96</v>
      </c>
      <c r="C31" s="21">
        <v>3</v>
      </c>
      <c r="D31" s="21"/>
      <c r="E31" s="21"/>
      <c r="F31" s="48"/>
      <c r="G31" s="21"/>
      <c r="H31" s="21"/>
      <c r="I31" s="21"/>
      <c r="J31" s="48">
        <f>+I31+H31+G31</f>
        <v>0</v>
      </c>
      <c r="K31" s="24"/>
      <c r="L31" s="21"/>
      <c r="M31" s="22"/>
      <c r="N31" s="48">
        <f>+K31+L31+M31</f>
        <v>0</v>
      </c>
      <c r="O31" s="8"/>
      <c r="P31" s="8"/>
      <c r="Q31" s="54"/>
      <c r="R31" s="48">
        <f>+Q31+P31+O31</f>
        <v>0</v>
      </c>
      <c r="S31" s="25">
        <f t="shared" si="10"/>
        <v>0</v>
      </c>
    </row>
    <row r="32" spans="1:19" ht="30">
      <c r="A32" s="29">
        <v>15</v>
      </c>
      <c r="B32" s="55" t="s">
        <v>97</v>
      </c>
      <c r="C32" s="21"/>
      <c r="D32" s="21"/>
      <c r="E32" s="21"/>
      <c r="F32" s="48"/>
      <c r="G32" s="21"/>
      <c r="H32" s="21"/>
      <c r="I32" s="21"/>
      <c r="J32" s="48"/>
      <c r="K32" s="24"/>
      <c r="L32" s="21"/>
      <c r="M32" s="22"/>
      <c r="N32" s="48">
        <f>+K32+L32+M32</f>
        <v>0</v>
      </c>
      <c r="O32" s="8"/>
      <c r="P32" s="8"/>
      <c r="Q32" s="54"/>
      <c r="R32" s="48"/>
      <c r="S32" s="41">
        <f t="shared" ref="S32" si="17">+F32+J32+N32+R32</f>
        <v>0</v>
      </c>
    </row>
    <row r="33" spans="1:19" ht="15.75" thickBot="1">
      <c r="A33" s="29">
        <v>16</v>
      </c>
      <c r="B33" s="55" t="s">
        <v>98</v>
      </c>
      <c r="C33" s="21">
        <v>9</v>
      </c>
      <c r="D33" s="21">
        <v>7</v>
      </c>
      <c r="E33" s="21"/>
      <c r="F33" s="48">
        <f t="shared" si="6"/>
        <v>16</v>
      </c>
      <c r="G33" s="22"/>
      <c r="H33" s="22"/>
      <c r="I33" s="22"/>
      <c r="J33" s="48">
        <f t="shared" si="7"/>
        <v>0</v>
      </c>
      <c r="K33" s="22"/>
      <c r="L33" s="22"/>
      <c r="M33" s="22"/>
      <c r="N33" s="48">
        <f t="shared" si="8"/>
        <v>0</v>
      </c>
      <c r="O33" s="22"/>
      <c r="P33" s="22"/>
      <c r="Q33" s="24"/>
      <c r="R33" s="48">
        <f t="shared" si="9"/>
        <v>0</v>
      </c>
      <c r="S33" s="25">
        <f t="shared" si="10"/>
        <v>16</v>
      </c>
    </row>
    <row r="34" spans="1:19" ht="30">
      <c r="A34" s="29">
        <v>17</v>
      </c>
      <c r="B34" s="55" t="s">
        <v>99</v>
      </c>
      <c r="C34" s="20">
        <v>38</v>
      </c>
      <c r="D34" s="22">
        <v>27</v>
      </c>
      <c r="E34" s="21"/>
      <c r="F34" s="48">
        <f t="shared" si="6"/>
        <v>65</v>
      </c>
      <c r="G34" s="8"/>
      <c r="H34" s="8"/>
      <c r="I34" s="8"/>
      <c r="J34" s="48">
        <f t="shared" si="7"/>
        <v>0</v>
      </c>
      <c r="K34" s="24"/>
      <c r="L34" s="8"/>
      <c r="M34" s="8"/>
      <c r="N34" s="48">
        <f t="shared" si="8"/>
        <v>0</v>
      </c>
      <c r="O34" s="8"/>
      <c r="P34" s="8"/>
      <c r="Q34" s="54"/>
      <c r="R34" s="48">
        <f t="shared" si="9"/>
        <v>0</v>
      </c>
      <c r="S34" s="41">
        <f t="shared" ref="S34" si="18">+F34+J34+N34+R34</f>
        <v>65</v>
      </c>
    </row>
    <row r="35" spans="1:19" ht="30.75" thickBot="1">
      <c r="A35" s="29">
        <v>18</v>
      </c>
      <c r="B35" s="55" t="s">
        <v>100</v>
      </c>
      <c r="C35" s="15">
        <v>34</v>
      </c>
      <c r="D35" s="22">
        <v>23</v>
      </c>
      <c r="E35" s="22"/>
      <c r="F35" s="48">
        <f t="shared" si="6"/>
        <v>57</v>
      </c>
      <c r="G35" s="8"/>
      <c r="H35" s="8"/>
      <c r="I35" s="8"/>
      <c r="J35" s="48">
        <f t="shared" si="7"/>
        <v>0</v>
      </c>
      <c r="K35" s="24"/>
      <c r="L35" s="8"/>
      <c r="M35" s="8"/>
      <c r="N35" s="48">
        <f t="shared" si="8"/>
        <v>0</v>
      </c>
      <c r="O35" s="8"/>
      <c r="P35" s="8"/>
      <c r="Q35" s="54"/>
      <c r="R35" s="48">
        <f t="shared" si="9"/>
        <v>0</v>
      </c>
      <c r="S35" s="25">
        <f t="shared" si="10"/>
        <v>57</v>
      </c>
    </row>
    <row r="36" spans="1:19" ht="30">
      <c r="A36" s="29">
        <v>19</v>
      </c>
      <c r="B36" s="55" t="s">
        <v>101</v>
      </c>
      <c r="C36" s="15">
        <v>71</v>
      </c>
      <c r="D36" s="22">
        <v>66</v>
      </c>
      <c r="E36" s="22"/>
      <c r="F36" s="48">
        <f t="shared" si="6"/>
        <v>137</v>
      </c>
      <c r="G36" s="8"/>
      <c r="H36" s="8"/>
      <c r="I36" s="8"/>
      <c r="J36" s="48">
        <f t="shared" si="7"/>
        <v>0</v>
      </c>
      <c r="K36" s="24"/>
      <c r="L36" s="8"/>
      <c r="M36" s="8"/>
      <c r="N36" s="48">
        <f t="shared" si="8"/>
        <v>0</v>
      </c>
      <c r="O36" s="8"/>
      <c r="P36" s="8"/>
      <c r="Q36" s="54"/>
      <c r="R36" s="48">
        <f t="shared" si="9"/>
        <v>0</v>
      </c>
      <c r="S36" s="41">
        <f t="shared" ref="S36" si="19">+F36+J36+N36+R36</f>
        <v>137</v>
      </c>
    </row>
    <row r="37" spans="1:19" ht="30.75" thickBot="1">
      <c r="A37" s="29">
        <v>20</v>
      </c>
      <c r="B37" s="55" t="s">
        <v>102</v>
      </c>
      <c r="C37" s="22">
        <v>8</v>
      </c>
      <c r="D37" s="21">
        <v>8</v>
      </c>
      <c r="E37" s="21"/>
      <c r="F37" s="48">
        <f t="shared" si="6"/>
        <v>16</v>
      </c>
      <c r="G37" s="8"/>
      <c r="H37" s="8"/>
      <c r="I37" s="8"/>
      <c r="J37" s="48">
        <f t="shared" si="7"/>
        <v>0</v>
      </c>
      <c r="K37" s="21"/>
      <c r="L37" s="21"/>
      <c r="M37" s="21"/>
      <c r="N37" s="48">
        <f t="shared" si="8"/>
        <v>0</v>
      </c>
      <c r="O37" s="21"/>
      <c r="P37" s="8"/>
      <c r="Q37" s="24"/>
      <c r="R37" s="48">
        <f t="shared" si="9"/>
        <v>0</v>
      </c>
      <c r="S37" s="25">
        <f t="shared" si="10"/>
        <v>16</v>
      </c>
    </row>
    <row r="38" spans="1:19">
      <c r="A38" s="29">
        <v>21</v>
      </c>
      <c r="B38" s="55" t="s">
        <v>103</v>
      </c>
      <c r="C38" s="22">
        <v>12</v>
      </c>
      <c r="D38" s="22">
        <v>9</v>
      </c>
      <c r="E38" s="22"/>
      <c r="F38" s="48">
        <f t="shared" si="6"/>
        <v>21</v>
      </c>
      <c r="G38" s="8"/>
      <c r="H38" s="8"/>
      <c r="I38" s="8"/>
      <c r="J38" s="48">
        <f t="shared" si="7"/>
        <v>0</v>
      </c>
      <c r="K38" s="21"/>
      <c r="L38" s="21"/>
      <c r="M38" s="21"/>
      <c r="N38" s="48">
        <f t="shared" si="8"/>
        <v>0</v>
      </c>
      <c r="O38" s="8"/>
      <c r="P38" s="8"/>
      <c r="Q38" s="38"/>
      <c r="R38" s="48">
        <f t="shared" si="9"/>
        <v>0</v>
      </c>
      <c r="S38" s="41">
        <f t="shared" ref="S38" si="20">+F38+J38+N38+R38</f>
        <v>21</v>
      </c>
    </row>
    <row r="39" spans="1:19" ht="15.75" thickBot="1">
      <c r="A39" s="29">
        <v>22</v>
      </c>
      <c r="B39" s="55" t="s">
        <v>104</v>
      </c>
      <c r="C39" s="37">
        <v>31</v>
      </c>
      <c r="D39" s="22">
        <v>28</v>
      </c>
      <c r="E39" s="37"/>
      <c r="F39" s="48">
        <f t="shared" si="6"/>
        <v>59</v>
      </c>
      <c r="G39" s="30"/>
      <c r="H39" s="30"/>
      <c r="I39" s="30"/>
      <c r="J39" s="48">
        <f t="shared" si="7"/>
        <v>0</v>
      </c>
      <c r="K39" s="31"/>
      <c r="L39" s="21"/>
      <c r="M39" s="32"/>
      <c r="N39" s="48">
        <f t="shared" si="8"/>
        <v>0</v>
      </c>
      <c r="O39" s="30"/>
      <c r="P39" s="30"/>
      <c r="Q39" s="31"/>
      <c r="R39" s="48">
        <f t="shared" si="9"/>
        <v>0</v>
      </c>
      <c r="S39" s="25">
        <f t="shared" si="10"/>
        <v>59</v>
      </c>
    </row>
    <row r="40" spans="1:19" ht="30">
      <c r="A40" s="29">
        <v>23</v>
      </c>
      <c r="B40" s="56" t="s">
        <v>105</v>
      </c>
      <c r="C40" s="22">
        <v>4</v>
      </c>
      <c r="D40" s="57">
        <v>7</v>
      </c>
      <c r="E40" s="22"/>
      <c r="F40" s="48">
        <f t="shared" si="6"/>
        <v>11</v>
      </c>
      <c r="G40" s="8"/>
      <c r="H40" s="8"/>
      <c r="I40" s="8"/>
      <c r="J40" s="48">
        <f t="shared" si="7"/>
        <v>0</v>
      </c>
      <c r="K40" s="38"/>
      <c r="L40" s="58"/>
      <c r="M40" s="21"/>
      <c r="N40" s="48">
        <f t="shared" si="8"/>
        <v>0</v>
      </c>
      <c r="O40" s="8"/>
      <c r="P40" s="8"/>
      <c r="Q40" s="38"/>
      <c r="R40" s="48">
        <f t="shared" si="9"/>
        <v>0</v>
      </c>
      <c r="S40" s="41">
        <f t="shared" ref="S40" si="21">+F40+J40+N40+R40</f>
        <v>11</v>
      </c>
    </row>
    <row r="41" spans="1:19" ht="15.75" thickBot="1">
      <c r="A41" s="29">
        <v>24</v>
      </c>
      <c r="B41" s="56" t="s">
        <v>106</v>
      </c>
      <c r="C41" s="22">
        <v>60</v>
      </c>
      <c r="D41" s="59">
        <v>55</v>
      </c>
      <c r="E41" s="59"/>
      <c r="F41" s="48">
        <f t="shared" si="6"/>
        <v>115</v>
      </c>
      <c r="G41" s="8"/>
      <c r="H41" s="60"/>
      <c r="I41" s="60"/>
      <c r="J41" s="48">
        <f t="shared" si="7"/>
        <v>0</v>
      </c>
      <c r="K41" s="61"/>
      <c r="L41" s="62"/>
      <c r="M41" s="62"/>
      <c r="N41" s="48">
        <f t="shared" si="8"/>
        <v>0</v>
      </c>
      <c r="O41" s="60"/>
      <c r="P41" s="60"/>
      <c r="Q41" s="61"/>
      <c r="R41" s="48">
        <f t="shared" si="9"/>
        <v>0</v>
      </c>
      <c r="S41" s="25">
        <f t="shared" si="10"/>
        <v>115</v>
      </c>
    </row>
    <row r="42" spans="1:19">
      <c r="A42" s="29">
        <v>25</v>
      </c>
      <c r="B42" s="56" t="s">
        <v>107</v>
      </c>
      <c r="C42" s="22">
        <v>3</v>
      </c>
      <c r="D42" s="59">
        <v>4</v>
      </c>
      <c r="E42" s="59"/>
      <c r="F42" s="48">
        <f t="shared" si="6"/>
        <v>7</v>
      </c>
      <c r="G42" s="8"/>
      <c r="H42" s="60"/>
      <c r="I42" s="60"/>
      <c r="J42" s="48">
        <f t="shared" si="7"/>
        <v>0</v>
      </c>
      <c r="K42" s="61"/>
      <c r="L42" s="62"/>
      <c r="M42" s="62"/>
      <c r="N42" s="48">
        <f t="shared" si="8"/>
        <v>0</v>
      </c>
      <c r="O42" s="60"/>
      <c r="P42" s="60"/>
      <c r="Q42" s="61"/>
      <c r="R42" s="48">
        <f t="shared" si="9"/>
        <v>0</v>
      </c>
      <c r="S42" s="41">
        <f t="shared" ref="S42" si="22">+F42+J42+N42+R42</f>
        <v>7</v>
      </c>
    </row>
    <row r="43" spans="1:19" ht="15.75" thickBot="1">
      <c r="A43" s="29">
        <v>26</v>
      </c>
      <c r="B43" s="56" t="s">
        <v>108</v>
      </c>
      <c r="C43" s="22">
        <v>10</v>
      </c>
      <c r="D43" s="59">
        <v>16</v>
      </c>
      <c r="E43" s="59"/>
      <c r="F43" s="48">
        <f t="shared" si="6"/>
        <v>26</v>
      </c>
      <c r="G43" s="8"/>
      <c r="H43" s="60"/>
      <c r="I43" s="60"/>
      <c r="J43" s="48">
        <f t="shared" si="7"/>
        <v>0</v>
      </c>
      <c r="K43" s="61"/>
      <c r="L43" s="62"/>
      <c r="M43" s="62"/>
      <c r="N43" s="48">
        <f t="shared" si="8"/>
        <v>0</v>
      </c>
      <c r="O43" s="60"/>
      <c r="P43" s="60"/>
      <c r="Q43" s="61"/>
      <c r="R43" s="48">
        <f t="shared" si="9"/>
        <v>0</v>
      </c>
      <c r="S43" s="25">
        <f t="shared" si="10"/>
        <v>26</v>
      </c>
    </row>
    <row r="44" spans="1:19">
      <c r="A44" s="29">
        <v>27</v>
      </c>
      <c r="B44" s="56" t="s">
        <v>109</v>
      </c>
      <c r="C44" s="22">
        <v>41</v>
      </c>
      <c r="D44" s="59">
        <v>27</v>
      </c>
      <c r="E44" s="59"/>
      <c r="F44" s="48">
        <f t="shared" si="6"/>
        <v>68</v>
      </c>
      <c r="G44" s="8"/>
      <c r="H44" s="60"/>
      <c r="I44" s="60"/>
      <c r="J44" s="48">
        <f t="shared" si="7"/>
        <v>0</v>
      </c>
      <c r="K44" s="61"/>
      <c r="L44" s="62"/>
      <c r="M44" s="62"/>
      <c r="N44" s="48">
        <f t="shared" si="8"/>
        <v>0</v>
      </c>
      <c r="O44" s="60"/>
      <c r="P44" s="60"/>
      <c r="Q44" s="61"/>
      <c r="R44" s="48">
        <f t="shared" si="9"/>
        <v>0</v>
      </c>
      <c r="S44" s="41">
        <f t="shared" ref="S44" si="23">+F44+J44+N44+R44</f>
        <v>68</v>
      </c>
    </row>
    <row r="45" spans="1:19" ht="30.75" thickBot="1">
      <c r="A45" s="29">
        <v>28</v>
      </c>
      <c r="B45" s="56" t="s">
        <v>110</v>
      </c>
      <c r="C45" s="22">
        <v>7</v>
      </c>
      <c r="D45" s="59">
        <v>10</v>
      </c>
      <c r="E45" s="59"/>
      <c r="F45" s="48">
        <f t="shared" si="6"/>
        <v>17</v>
      </c>
      <c r="G45" s="8"/>
      <c r="H45" s="60"/>
      <c r="I45" s="60"/>
      <c r="J45" s="48">
        <f t="shared" si="7"/>
        <v>0</v>
      </c>
      <c r="K45" s="61"/>
      <c r="L45" s="62"/>
      <c r="M45" s="62"/>
      <c r="N45" s="48">
        <f t="shared" si="8"/>
        <v>0</v>
      </c>
      <c r="O45" s="60"/>
      <c r="P45" s="60"/>
      <c r="Q45" s="61"/>
      <c r="R45" s="48">
        <f t="shared" si="9"/>
        <v>0</v>
      </c>
      <c r="S45" s="25">
        <f t="shared" si="10"/>
        <v>17</v>
      </c>
    </row>
    <row r="46" spans="1:19">
      <c r="A46" s="29">
        <v>29</v>
      </c>
      <c r="B46" s="56" t="s">
        <v>111</v>
      </c>
      <c r="C46" s="22">
        <v>129</v>
      </c>
      <c r="D46" s="59">
        <v>98</v>
      </c>
      <c r="E46" s="59"/>
      <c r="F46" s="48">
        <f t="shared" si="6"/>
        <v>227</v>
      </c>
      <c r="G46" s="8"/>
      <c r="H46" s="60"/>
      <c r="I46" s="60"/>
      <c r="J46" s="48">
        <f t="shared" si="7"/>
        <v>0</v>
      </c>
      <c r="K46" s="61"/>
      <c r="L46" s="62"/>
      <c r="M46" s="62"/>
      <c r="N46" s="48">
        <f t="shared" si="8"/>
        <v>0</v>
      </c>
      <c r="O46" s="60"/>
      <c r="P46" s="60"/>
      <c r="Q46" s="61"/>
      <c r="R46" s="48">
        <f t="shared" si="9"/>
        <v>0</v>
      </c>
      <c r="S46" s="41">
        <f t="shared" ref="S46" si="24">+F46+J46+N46+R46</f>
        <v>227</v>
      </c>
    </row>
    <row r="47" spans="1:19" ht="30.75" thickBot="1">
      <c r="A47" s="29">
        <v>30</v>
      </c>
      <c r="B47" s="56" t="s">
        <v>112</v>
      </c>
      <c r="C47" s="22">
        <v>35</v>
      </c>
      <c r="D47" s="59">
        <v>32</v>
      </c>
      <c r="E47" s="59"/>
      <c r="F47" s="48">
        <f t="shared" si="6"/>
        <v>67</v>
      </c>
      <c r="G47" s="8"/>
      <c r="H47" s="60"/>
      <c r="I47" s="60"/>
      <c r="J47" s="48">
        <f t="shared" si="7"/>
        <v>0</v>
      </c>
      <c r="K47" s="61"/>
      <c r="L47" s="62"/>
      <c r="M47" s="62"/>
      <c r="N47" s="48">
        <f t="shared" si="8"/>
        <v>0</v>
      </c>
      <c r="O47" s="60"/>
      <c r="P47" s="60"/>
      <c r="Q47" s="61"/>
      <c r="R47" s="48">
        <f t="shared" si="9"/>
        <v>0</v>
      </c>
      <c r="S47" s="25">
        <f t="shared" si="10"/>
        <v>67</v>
      </c>
    </row>
    <row r="48" spans="1:19" ht="30">
      <c r="A48" s="29">
        <v>31</v>
      </c>
      <c r="B48" s="56" t="s">
        <v>113</v>
      </c>
      <c r="C48" s="22">
        <v>1</v>
      </c>
      <c r="D48" s="59"/>
      <c r="E48" s="59"/>
      <c r="F48" s="48">
        <f t="shared" si="6"/>
        <v>1</v>
      </c>
      <c r="G48" s="8"/>
      <c r="H48" s="60"/>
      <c r="I48" s="60"/>
      <c r="J48" s="48">
        <f t="shared" si="7"/>
        <v>0</v>
      </c>
      <c r="K48" s="61"/>
      <c r="L48" s="62"/>
      <c r="M48" s="62"/>
      <c r="N48" s="48">
        <f t="shared" si="8"/>
        <v>0</v>
      </c>
      <c r="O48" s="60"/>
      <c r="P48" s="60"/>
      <c r="Q48" s="61"/>
      <c r="R48" s="48">
        <f t="shared" si="9"/>
        <v>0</v>
      </c>
      <c r="S48" s="41">
        <f t="shared" ref="S48" si="25">+F48+J48+N48+R48</f>
        <v>1</v>
      </c>
    </row>
    <row r="49" spans="1:19" ht="30.75" thickBot="1">
      <c r="A49" s="29">
        <v>32</v>
      </c>
      <c r="B49" s="56" t="s">
        <v>114</v>
      </c>
      <c r="C49" s="22">
        <v>23</v>
      </c>
      <c r="D49" s="59">
        <v>36</v>
      </c>
      <c r="E49" s="59"/>
      <c r="F49" s="48">
        <f t="shared" si="6"/>
        <v>59</v>
      </c>
      <c r="G49" s="8"/>
      <c r="H49" s="60"/>
      <c r="I49" s="60"/>
      <c r="J49" s="48">
        <f t="shared" si="7"/>
        <v>0</v>
      </c>
      <c r="K49" s="61"/>
      <c r="L49" s="62"/>
      <c r="M49" s="62"/>
      <c r="N49" s="48">
        <f t="shared" si="8"/>
        <v>0</v>
      </c>
      <c r="O49" s="60"/>
      <c r="P49" s="60"/>
      <c r="Q49" s="61"/>
      <c r="R49" s="48">
        <f t="shared" si="9"/>
        <v>0</v>
      </c>
      <c r="S49" s="25">
        <f t="shared" si="10"/>
        <v>59</v>
      </c>
    </row>
    <row r="50" spans="1:19" ht="30">
      <c r="A50" s="29">
        <v>33</v>
      </c>
      <c r="B50" s="56" t="s">
        <v>115</v>
      </c>
      <c r="C50" s="22">
        <v>537</v>
      </c>
      <c r="D50" s="59">
        <v>452</v>
      </c>
      <c r="E50" s="59"/>
      <c r="F50" s="48">
        <f t="shared" si="6"/>
        <v>989</v>
      </c>
      <c r="G50" s="8"/>
      <c r="H50" s="60"/>
      <c r="I50" s="60"/>
      <c r="J50" s="48">
        <f t="shared" si="7"/>
        <v>0</v>
      </c>
      <c r="K50" s="61"/>
      <c r="L50" s="62"/>
      <c r="M50" s="62"/>
      <c r="N50" s="48">
        <f t="shared" si="8"/>
        <v>0</v>
      </c>
      <c r="O50" s="60"/>
      <c r="P50" s="60"/>
      <c r="Q50" s="61"/>
      <c r="R50" s="48">
        <f t="shared" si="9"/>
        <v>0</v>
      </c>
      <c r="S50" s="41">
        <f t="shared" ref="S50" si="26">+F50+J50+N50+R50</f>
        <v>989</v>
      </c>
    </row>
    <row r="51" spans="1:19" ht="15.75" thickBot="1">
      <c r="A51" s="29">
        <v>34</v>
      </c>
      <c r="B51" s="56" t="s">
        <v>116</v>
      </c>
      <c r="C51" s="22">
        <v>5</v>
      </c>
      <c r="D51" s="59">
        <v>7</v>
      </c>
      <c r="E51" s="59"/>
      <c r="F51" s="48">
        <f t="shared" si="6"/>
        <v>12</v>
      </c>
      <c r="G51" s="8"/>
      <c r="H51" s="60"/>
      <c r="I51" s="60"/>
      <c r="J51" s="48">
        <f t="shared" si="7"/>
        <v>0</v>
      </c>
      <c r="K51" s="61"/>
      <c r="L51" s="62"/>
      <c r="M51" s="62"/>
      <c r="N51" s="48">
        <f t="shared" si="8"/>
        <v>0</v>
      </c>
      <c r="O51" s="60"/>
      <c r="P51" s="60"/>
      <c r="Q51" s="61"/>
      <c r="R51" s="48">
        <f t="shared" si="9"/>
        <v>0</v>
      </c>
      <c r="S51" s="25">
        <f t="shared" si="10"/>
        <v>12</v>
      </c>
    </row>
    <row r="52" spans="1:19" ht="30">
      <c r="A52" s="29">
        <v>35</v>
      </c>
      <c r="B52" s="56" t="s">
        <v>117</v>
      </c>
      <c r="C52" s="22">
        <v>1</v>
      </c>
      <c r="D52" s="59">
        <v>3</v>
      </c>
      <c r="E52" s="59"/>
      <c r="F52" s="48">
        <f t="shared" si="6"/>
        <v>4</v>
      </c>
      <c r="G52" s="8"/>
      <c r="H52" s="60"/>
      <c r="I52" s="60"/>
      <c r="J52" s="48">
        <f t="shared" si="7"/>
        <v>0</v>
      </c>
      <c r="K52" s="61"/>
      <c r="L52" s="62"/>
      <c r="M52" s="62"/>
      <c r="N52" s="48">
        <f t="shared" si="8"/>
        <v>0</v>
      </c>
      <c r="O52" s="60"/>
      <c r="P52" s="60"/>
      <c r="Q52" s="61"/>
      <c r="R52" s="48">
        <f t="shared" si="9"/>
        <v>0</v>
      </c>
      <c r="S52" s="41">
        <f t="shared" ref="S52" si="27">+F52+J52+N52+R52</f>
        <v>4</v>
      </c>
    </row>
    <row r="53" spans="1:19" ht="30.75" thickBot="1">
      <c r="A53" s="29">
        <v>36</v>
      </c>
      <c r="B53" s="56" t="s">
        <v>118</v>
      </c>
      <c r="C53" s="22">
        <v>205</v>
      </c>
      <c r="D53" s="59">
        <v>233</v>
      </c>
      <c r="E53" s="59"/>
      <c r="F53" s="48">
        <f t="shared" si="6"/>
        <v>438</v>
      </c>
      <c r="G53" s="8"/>
      <c r="H53" s="60"/>
      <c r="I53" s="60"/>
      <c r="J53" s="48">
        <f t="shared" si="7"/>
        <v>0</v>
      </c>
      <c r="K53" s="61"/>
      <c r="L53" s="62"/>
      <c r="M53" s="62"/>
      <c r="N53" s="48">
        <f t="shared" si="8"/>
        <v>0</v>
      </c>
      <c r="O53" s="60"/>
      <c r="P53" s="60"/>
      <c r="Q53" s="61"/>
      <c r="R53" s="48">
        <f t="shared" si="9"/>
        <v>0</v>
      </c>
      <c r="S53" s="25">
        <f t="shared" si="10"/>
        <v>438</v>
      </c>
    </row>
    <row r="54" spans="1:19" ht="30">
      <c r="A54" s="29">
        <v>37</v>
      </c>
      <c r="B54" s="56" t="s">
        <v>119</v>
      </c>
      <c r="C54" s="22">
        <v>42</v>
      </c>
      <c r="D54" s="59">
        <v>40</v>
      </c>
      <c r="E54" s="59"/>
      <c r="F54" s="48">
        <f t="shared" si="6"/>
        <v>82</v>
      </c>
      <c r="G54" s="8"/>
      <c r="H54" s="60"/>
      <c r="I54" s="60"/>
      <c r="J54" s="48">
        <f t="shared" si="7"/>
        <v>0</v>
      </c>
      <c r="K54" s="61"/>
      <c r="L54" s="62"/>
      <c r="M54" s="62"/>
      <c r="N54" s="48">
        <f t="shared" si="8"/>
        <v>0</v>
      </c>
      <c r="O54" s="60"/>
      <c r="P54" s="60"/>
      <c r="Q54" s="61"/>
      <c r="R54" s="48">
        <f t="shared" si="9"/>
        <v>0</v>
      </c>
      <c r="S54" s="41">
        <f t="shared" ref="S54" si="28">+F54+J54+N54+R54</f>
        <v>82</v>
      </c>
    </row>
    <row r="55" spans="1:19" ht="45.75" thickBot="1">
      <c r="A55" s="29">
        <v>38</v>
      </c>
      <c r="B55" s="56" t="s">
        <v>120</v>
      </c>
      <c r="C55" s="22">
        <v>47</v>
      </c>
      <c r="D55" s="59">
        <v>26</v>
      </c>
      <c r="E55" s="59"/>
      <c r="F55" s="48">
        <f t="shared" si="6"/>
        <v>73</v>
      </c>
      <c r="G55" s="8"/>
      <c r="H55" s="60"/>
      <c r="I55" s="60"/>
      <c r="J55" s="48">
        <f t="shared" si="7"/>
        <v>0</v>
      </c>
      <c r="K55" s="61"/>
      <c r="L55" s="62"/>
      <c r="M55" s="62"/>
      <c r="N55" s="48">
        <f t="shared" si="8"/>
        <v>0</v>
      </c>
      <c r="O55" s="60"/>
      <c r="P55" s="60"/>
      <c r="Q55" s="61"/>
      <c r="R55" s="48">
        <f t="shared" si="9"/>
        <v>0</v>
      </c>
      <c r="S55" s="25">
        <f t="shared" si="10"/>
        <v>73</v>
      </c>
    </row>
    <row r="56" spans="1:19">
      <c r="A56" s="29">
        <v>39</v>
      </c>
      <c r="B56" s="56" t="s">
        <v>121</v>
      </c>
      <c r="C56" s="22">
        <v>5</v>
      </c>
      <c r="D56" s="59">
        <v>7</v>
      </c>
      <c r="E56" s="59"/>
      <c r="F56" s="48">
        <f t="shared" si="6"/>
        <v>12</v>
      </c>
      <c r="G56" s="8"/>
      <c r="H56" s="60"/>
      <c r="I56" s="60"/>
      <c r="J56" s="48">
        <f t="shared" si="7"/>
        <v>0</v>
      </c>
      <c r="K56" s="61"/>
      <c r="L56" s="62"/>
      <c r="M56" s="62"/>
      <c r="N56" s="48">
        <f t="shared" si="8"/>
        <v>0</v>
      </c>
      <c r="O56" s="60"/>
      <c r="P56" s="60"/>
      <c r="Q56" s="61"/>
      <c r="R56" s="48">
        <f t="shared" si="9"/>
        <v>0</v>
      </c>
      <c r="S56" s="41">
        <f t="shared" ref="S56" si="29">+F56+J56+N56+R56</f>
        <v>12</v>
      </c>
    </row>
    <row r="57" spans="1:19" ht="30.75" thickBot="1">
      <c r="A57" s="29">
        <v>40</v>
      </c>
      <c r="B57" s="56" t="s">
        <v>122</v>
      </c>
      <c r="C57" s="22">
        <v>5</v>
      </c>
      <c r="D57" s="59">
        <v>5</v>
      </c>
      <c r="E57" s="59"/>
      <c r="F57" s="48">
        <f t="shared" si="6"/>
        <v>10</v>
      </c>
      <c r="G57" s="8"/>
      <c r="H57" s="60"/>
      <c r="I57" s="60"/>
      <c r="J57" s="48">
        <f t="shared" si="7"/>
        <v>0</v>
      </c>
      <c r="K57" s="61"/>
      <c r="L57" s="62"/>
      <c r="M57" s="62"/>
      <c r="N57" s="48">
        <f t="shared" si="8"/>
        <v>0</v>
      </c>
      <c r="O57" s="60"/>
      <c r="P57" s="60"/>
      <c r="Q57" s="61"/>
      <c r="R57" s="48">
        <f t="shared" si="9"/>
        <v>0</v>
      </c>
      <c r="S57" s="25">
        <f t="shared" si="10"/>
        <v>10</v>
      </c>
    </row>
    <row r="58" spans="1:19" ht="30">
      <c r="A58" s="29">
        <v>41</v>
      </c>
      <c r="B58" s="56" t="s">
        <v>123</v>
      </c>
      <c r="C58" s="22">
        <v>15</v>
      </c>
      <c r="D58" s="59">
        <v>20</v>
      </c>
      <c r="E58" s="59"/>
      <c r="F58" s="48">
        <f t="shared" si="6"/>
        <v>35</v>
      </c>
      <c r="G58" s="8"/>
      <c r="H58" s="60"/>
      <c r="I58" s="60"/>
      <c r="J58" s="48">
        <f t="shared" si="7"/>
        <v>0</v>
      </c>
      <c r="K58" s="61"/>
      <c r="L58" s="62"/>
      <c r="M58" s="62"/>
      <c r="N58" s="48">
        <f t="shared" si="8"/>
        <v>0</v>
      </c>
      <c r="O58" s="60"/>
      <c r="P58" s="60"/>
      <c r="Q58" s="61"/>
      <c r="R58" s="48">
        <f t="shared" si="9"/>
        <v>0</v>
      </c>
      <c r="S58" s="41">
        <f t="shared" ref="S58" si="30">+F58+J58+N58+R58</f>
        <v>35</v>
      </c>
    </row>
    <row r="59" spans="1:19" ht="15.75" thickBot="1">
      <c r="A59" s="29">
        <v>42</v>
      </c>
      <c r="B59" s="56" t="s">
        <v>124</v>
      </c>
      <c r="C59" s="22"/>
      <c r="D59" s="59"/>
      <c r="E59" s="59"/>
      <c r="F59" s="48">
        <f t="shared" si="6"/>
        <v>0</v>
      </c>
      <c r="G59" s="8"/>
      <c r="H59" s="60"/>
      <c r="I59" s="60"/>
      <c r="J59" s="48">
        <f t="shared" si="7"/>
        <v>0</v>
      </c>
      <c r="K59" s="61"/>
      <c r="L59" s="62"/>
      <c r="M59" s="62"/>
      <c r="N59" s="48">
        <f t="shared" si="8"/>
        <v>0</v>
      </c>
      <c r="O59" s="60"/>
      <c r="P59" s="60"/>
      <c r="Q59" s="61"/>
      <c r="R59" s="48">
        <f t="shared" si="9"/>
        <v>0</v>
      </c>
      <c r="S59" s="25">
        <f t="shared" si="10"/>
        <v>0</v>
      </c>
    </row>
    <row r="60" spans="1:19" ht="60">
      <c r="A60" s="29">
        <v>43</v>
      </c>
      <c r="B60" s="56" t="s">
        <v>125</v>
      </c>
      <c r="C60" s="22">
        <v>13</v>
      </c>
      <c r="D60" s="59">
        <v>10</v>
      </c>
      <c r="E60" s="59"/>
      <c r="F60" s="48">
        <f t="shared" si="6"/>
        <v>23</v>
      </c>
      <c r="G60" s="8"/>
      <c r="H60" s="60"/>
      <c r="I60" s="60"/>
      <c r="J60" s="48">
        <f t="shared" si="7"/>
        <v>0</v>
      </c>
      <c r="K60" s="61"/>
      <c r="L60" s="62"/>
      <c r="M60" s="62"/>
      <c r="N60" s="48">
        <f t="shared" si="8"/>
        <v>0</v>
      </c>
      <c r="O60" s="60"/>
      <c r="P60" s="60"/>
      <c r="Q60" s="61"/>
      <c r="R60" s="48">
        <f t="shared" si="9"/>
        <v>0</v>
      </c>
      <c r="S60" s="41">
        <f t="shared" ref="S60" si="31">+F60+J60+N60+R60</f>
        <v>23</v>
      </c>
    </row>
    <row r="61" spans="1:19" ht="60.75" thickBot="1">
      <c r="A61" s="29">
        <v>44</v>
      </c>
      <c r="B61" s="56" t="s">
        <v>126</v>
      </c>
      <c r="C61" s="22">
        <v>36</v>
      </c>
      <c r="D61" s="59">
        <v>26</v>
      </c>
      <c r="E61" s="59"/>
      <c r="F61" s="48">
        <f t="shared" si="6"/>
        <v>62</v>
      </c>
      <c r="G61" s="8"/>
      <c r="H61" s="60"/>
      <c r="I61" s="60"/>
      <c r="J61" s="48">
        <f t="shared" si="7"/>
        <v>0</v>
      </c>
      <c r="K61" s="61"/>
      <c r="L61" s="62"/>
      <c r="M61" s="62"/>
      <c r="N61" s="48">
        <f t="shared" si="8"/>
        <v>0</v>
      </c>
      <c r="O61" s="60"/>
      <c r="P61" s="60"/>
      <c r="Q61" s="61"/>
      <c r="R61" s="48">
        <f t="shared" si="9"/>
        <v>0</v>
      </c>
      <c r="S61" s="25">
        <f t="shared" si="10"/>
        <v>62</v>
      </c>
    </row>
    <row r="62" spans="1:19" ht="30">
      <c r="A62" s="29">
        <v>45</v>
      </c>
      <c r="B62" s="56" t="s">
        <v>127</v>
      </c>
      <c r="C62" s="22">
        <v>96</v>
      </c>
      <c r="D62" s="59">
        <v>110</v>
      </c>
      <c r="E62" s="59"/>
      <c r="F62" s="48">
        <f t="shared" si="6"/>
        <v>206</v>
      </c>
      <c r="G62" s="8"/>
      <c r="H62" s="60"/>
      <c r="I62" s="60"/>
      <c r="J62" s="48">
        <f t="shared" si="7"/>
        <v>0</v>
      </c>
      <c r="K62" s="61"/>
      <c r="L62" s="62"/>
      <c r="M62" s="62"/>
      <c r="N62" s="48">
        <f t="shared" si="8"/>
        <v>0</v>
      </c>
      <c r="O62" s="60"/>
      <c r="P62" s="60"/>
      <c r="Q62" s="61"/>
      <c r="R62" s="48">
        <f t="shared" si="9"/>
        <v>0</v>
      </c>
      <c r="S62" s="41">
        <f t="shared" ref="S62" si="32">+F62+J62+N62+R62</f>
        <v>206</v>
      </c>
    </row>
    <row r="63" spans="1:19" ht="45.75" thickBot="1">
      <c r="A63" s="29">
        <v>46</v>
      </c>
      <c r="B63" s="56" t="s">
        <v>128</v>
      </c>
      <c r="C63" s="22">
        <v>19</v>
      </c>
      <c r="D63" s="59">
        <v>13</v>
      </c>
      <c r="E63" s="59"/>
      <c r="F63" s="48">
        <f t="shared" si="6"/>
        <v>32</v>
      </c>
      <c r="G63" s="8"/>
      <c r="H63" s="60"/>
      <c r="I63" s="60"/>
      <c r="J63" s="48">
        <f t="shared" si="7"/>
        <v>0</v>
      </c>
      <c r="K63" s="61"/>
      <c r="L63" s="62"/>
      <c r="M63" s="62"/>
      <c r="N63" s="48">
        <f t="shared" si="8"/>
        <v>0</v>
      </c>
      <c r="O63" s="60"/>
      <c r="P63" s="60"/>
      <c r="Q63" s="61"/>
      <c r="R63" s="48">
        <f t="shared" si="9"/>
        <v>0</v>
      </c>
      <c r="S63" s="25">
        <f t="shared" si="10"/>
        <v>32</v>
      </c>
    </row>
    <row r="64" spans="1:19" ht="45">
      <c r="A64" s="29">
        <v>47</v>
      </c>
      <c r="B64" s="56" t="s">
        <v>129</v>
      </c>
      <c r="C64" s="22">
        <v>94</v>
      </c>
      <c r="D64" s="59">
        <v>123</v>
      </c>
      <c r="E64" s="59"/>
      <c r="F64" s="48">
        <f t="shared" si="6"/>
        <v>217</v>
      </c>
      <c r="G64" s="8"/>
      <c r="H64" s="60"/>
      <c r="I64" s="60"/>
      <c r="J64" s="48">
        <f t="shared" si="7"/>
        <v>0</v>
      </c>
      <c r="K64" s="61"/>
      <c r="L64" s="62"/>
      <c r="M64" s="62"/>
      <c r="N64" s="48">
        <f t="shared" si="8"/>
        <v>0</v>
      </c>
      <c r="O64" s="60"/>
      <c r="P64" s="60"/>
      <c r="Q64" s="61"/>
      <c r="R64" s="48">
        <f t="shared" si="9"/>
        <v>0</v>
      </c>
      <c r="S64" s="41">
        <f t="shared" ref="S64" si="33">+F64+J64+N64+R64</f>
        <v>217</v>
      </c>
    </row>
    <row r="65" spans="1:19" ht="30.75" thickBot="1">
      <c r="A65" s="29">
        <v>48</v>
      </c>
      <c r="B65" s="56" t="s">
        <v>130</v>
      </c>
      <c r="C65" s="22">
        <v>29</v>
      </c>
      <c r="D65" s="59">
        <v>26</v>
      </c>
      <c r="E65" s="59"/>
      <c r="F65" s="48">
        <f t="shared" si="6"/>
        <v>55</v>
      </c>
      <c r="G65" s="8"/>
      <c r="H65" s="60"/>
      <c r="I65" s="60"/>
      <c r="J65" s="48">
        <f t="shared" si="7"/>
        <v>0</v>
      </c>
      <c r="K65" s="61"/>
      <c r="L65" s="62"/>
      <c r="M65" s="62"/>
      <c r="N65" s="48">
        <f t="shared" si="8"/>
        <v>0</v>
      </c>
      <c r="O65" s="60"/>
      <c r="P65" s="60"/>
      <c r="Q65" s="61"/>
      <c r="R65" s="48">
        <f t="shared" si="9"/>
        <v>0</v>
      </c>
      <c r="S65" s="25">
        <f t="shared" si="10"/>
        <v>55</v>
      </c>
    </row>
    <row r="66" spans="1:19" ht="45">
      <c r="A66" s="29">
        <v>49</v>
      </c>
      <c r="B66" s="56" t="s">
        <v>131</v>
      </c>
      <c r="C66" s="22">
        <v>47</v>
      </c>
      <c r="D66" s="59">
        <v>41</v>
      </c>
      <c r="E66" s="59"/>
      <c r="F66" s="48">
        <f t="shared" si="6"/>
        <v>88</v>
      </c>
      <c r="G66" s="8"/>
      <c r="H66" s="60"/>
      <c r="I66" s="60"/>
      <c r="J66" s="48">
        <f t="shared" si="7"/>
        <v>0</v>
      </c>
      <c r="K66" s="61"/>
      <c r="L66" s="62"/>
      <c r="M66" s="62"/>
      <c r="N66" s="48">
        <f t="shared" si="8"/>
        <v>0</v>
      </c>
      <c r="O66" s="60"/>
      <c r="P66" s="60"/>
      <c r="Q66" s="61"/>
      <c r="R66" s="48">
        <f t="shared" si="9"/>
        <v>0</v>
      </c>
      <c r="S66" s="41">
        <f t="shared" ref="S66" si="34">+F66+J66+N66+R66</f>
        <v>88</v>
      </c>
    </row>
    <row r="67" spans="1:19" ht="30">
      <c r="A67" s="29">
        <v>50</v>
      </c>
      <c r="B67" s="56" t="s">
        <v>132</v>
      </c>
      <c r="C67" s="22">
        <v>113</v>
      </c>
      <c r="D67" s="59">
        <v>126</v>
      </c>
      <c r="E67" s="59"/>
      <c r="F67" s="48">
        <f t="shared" si="6"/>
        <v>239</v>
      </c>
      <c r="G67" s="8"/>
      <c r="H67" s="60"/>
      <c r="I67" s="60"/>
      <c r="J67" s="48">
        <f t="shared" si="7"/>
        <v>0</v>
      </c>
      <c r="K67" s="61"/>
      <c r="L67" s="62"/>
      <c r="M67" s="62"/>
      <c r="N67" s="48">
        <f t="shared" si="8"/>
        <v>0</v>
      </c>
      <c r="O67" s="60"/>
      <c r="P67" s="60"/>
      <c r="Q67" s="61"/>
      <c r="R67" s="48">
        <f t="shared" si="9"/>
        <v>0</v>
      </c>
      <c r="S67" s="25">
        <f t="shared" si="10"/>
        <v>239</v>
      </c>
    </row>
    <row r="68" spans="1:19" ht="15.75" thickBot="1">
      <c r="A68" s="63"/>
      <c r="B68" s="64" t="s">
        <v>83</v>
      </c>
      <c r="C68" s="65"/>
      <c r="D68" s="65"/>
      <c r="E68" s="65"/>
      <c r="F68" s="48">
        <f>SUM(F18:F67)</f>
        <v>3993</v>
      </c>
      <c r="G68" s="65"/>
      <c r="H68" s="66"/>
      <c r="I68" s="65"/>
      <c r="J68" s="65">
        <f>SUM(J18:J67)</f>
        <v>0</v>
      </c>
      <c r="K68" s="65"/>
      <c r="L68" s="65"/>
      <c r="M68" s="65"/>
      <c r="N68" s="66">
        <f>SUM(N18:N67)</f>
        <v>0</v>
      </c>
      <c r="O68" s="66"/>
      <c r="P68" s="66"/>
      <c r="Q68" s="66"/>
      <c r="R68" s="66">
        <f>SUM(R18:R67)</f>
        <v>0</v>
      </c>
      <c r="S68" s="67">
        <f>SUM(S18:S67)</f>
        <v>3993</v>
      </c>
    </row>
    <row r="69" spans="1:19" ht="18.75">
      <c r="B69" s="214"/>
      <c r="C69" s="214"/>
      <c r="D69" s="214"/>
      <c r="E69" s="214"/>
      <c r="F69" s="68"/>
      <c r="G69" s="68"/>
      <c r="H69" s="3"/>
      <c r="I69" s="69"/>
      <c r="J69" s="69"/>
      <c r="K69" s="69"/>
      <c r="L69" s="69"/>
      <c r="M69" s="69"/>
      <c r="S69" s="70"/>
    </row>
    <row r="70" spans="1:19" ht="18.75">
      <c r="B70" s="40"/>
      <c r="C70" s="40"/>
      <c r="D70" s="40"/>
      <c r="E70" s="40"/>
      <c r="F70" s="13"/>
      <c r="G70" s="13"/>
      <c r="H70" s="3"/>
      <c r="I70" s="3"/>
      <c r="J70" s="3"/>
      <c r="K70" s="3"/>
      <c r="L70" s="3"/>
      <c r="M70" s="3"/>
    </row>
    <row r="71" spans="1:19" ht="17.25">
      <c r="F71" s="7"/>
      <c r="G71" s="39"/>
      <c r="H71" s="39"/>
      <c r="I71" s="39"/>
      <c r="J71" s="39"/>
      <c r="K71" s="39"/>
      <c r="L71" s="39"/>
      <c r="M71" s="14"/>
      <c r="N71" s="215"/>
      <c r="O71" s="215"/>
      <c r="P71" s="215"/>
      <c r="Q71" s="215"/>
      <c r="R71" s="215"/>
    </row>
    <row r="72" spans="1:19" ht="17.25">
      <c r="B72" s="216" t="s">
        <v>58</v>
      </c>
      <c r="C72" s="216"/>
      <c r="D72" s="216"/>
      <c r="E72" s="216"/>
      <c r="F72" s="14"/>
      <c r="H72" s="34"/>
      <c r="I72" s="34"/>
      <c r="J72" s="34"/>
      <c r="K72" s="34"/>
      <c r="M72" s="14"/>
      <c r="N72" s="216" t="s">
        <v>68</v>
      </c>
      <c r="O72" s="216"/>
      <c r="P72" s="216"/>
      <c r="Q72" s="216"/>
      <c r="R72" s="216"/>
      <c r="S72" s="35"/>
    </row>
    <row r="73" spans="1:19" ht="17.25">
      <c r="B73" s="217" t="s">
        <v>57</v>
      </c>
      <c r="C73" s="217"/>
      <c r="D73" s="217"/>
      <c r="E73" s="217"/>
      <c r="G73" s="33"/>
      <c r="H73" s="218" t="s">
        <v>61</v>
      </c>
      <c r="I73" s="218"/>
      <c r="J73" s="218"/>
      <c r="K73" s="218"/>
      <c r="L73" s="35"/>
      <c r="M73" s="35"/>
      <c r="N73" s="217" t="s">
        <v>69</v>
      </c>
      <c r="O73" s="217"/>
      <c r="P73" s="217"/>
      <c r="Q73" s="217"/>
      <c r="R73" s="217"/>
      <c r="S73" s="11"/>
    </row>
    <row r="74" spans="1:19" ht="17.25">
      <c r="A74" s="71"/>
      <c r="B74" s="26"/>
      <c r="H74" s="212" t="s">
        <v>62</v>
      </c>
      <c r="I74" s="212"/>
      <c r="J74" s="212"/>
      <c r="K74" s="212"/>
      <c r="L74" s="11"/>
      <c r="M74" s="11"/>
    </row>
    <row r="75" spans="1:19">
      <c r="A75" s="71"/>
      <c r="B75" s="27"/>
    </row>
    <row r="76" spans="1:19">
      <c r="A76" s="71"/>
      <c r="B76" s="27"/>
    </row>
    <row r="77" spans="1:19">
      <c r="E77" s="213"/>
      <c r="F77" s="213"/>
      <c r="O77" s="72"/>
      <c r="P77" s="72"/>
    </row>
    <row r="79" spans="1:19">
      <c r="P79" s="70"/>
      <c r="S79" s="73"/>
    </row>
  </sheetData>
  <mergeCells count="57"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M6:M7"/>
    <mergeCell ref="N6:N7"/>
    <mergeCell ref="O6:O7"/>
    <mergeCell ref="P6:P7"/>
    <mergeCell ref="G6:G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A15:B15"/>
    <mergeCell ref="A16:A17"/>
    <mergeCell ref="B16:B17"/>
    <mergeCell ref="C16:C17"/>
    <mergeCell ref="D16:D17"/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ireyesbrito</cp:lastModifiedBy>
  <cp:lastPrinted>2026-04-22T15:00:50Z</cp:lastPrinted>
  <dcterms:created xsi:type="dcterms:W3CDTF">2019-07-02T16:17:43Z</dcterms:created>
  <dcterms:modified xsi:type="dcterms:W3CDTF">2026-04-22T15:00:54Z</dcterms:modified>
</cp:coreProperties>
</file>